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оба бланки ексель\"/>
    </mc:Choice>
  </mc:AlternateContent>
  <xr:revisionPtr revIDLastSave="0" documentId="8_{59936F37-172E-4890-A160-208CA1138BC5}" xr6:coauthVersionLast="45" xr6:coauthVersionMax="45" xr10:uidLastSave="{00000000-0000-0000-0000-000000000000}"/>
  <workbookProtection lockStructure="1"/>
  <bookViews>
    <workbookView xWindow="2200" yWindow="450" windowWidth="35560" windowHeight="20490" xr2:uid="{00000000-000D-0000-FFFF-FFFF00000000}"/>
  </bookViews>
  <sheets>
    <sheet name="все" sheetId="16" r:id="rId1"/>
    <sheet name="Лист3" sheetId="18" r:id="rId2"/>
    <sheet name="Лист1" sheetId="19" r:id="rId3"/>
  </sheets>
  <definedNames>
    <definedName name="выбор">все!$E$7</definedName>
    <definedName name="г">все!$E$9="Глянцевая"</definedName>
    <definedName name="гм">все!$E$9="Глянцевая металлик"</definedName>
    <definedName name="к1">все!$E$10="1"</definedName>
    <definedName name="к10">все!$E$10="10"</definedName>
    <definedName name="к2">все!$E$10="2"</definedName>
    <definedName name="к3">все!$E$10="3"</definedName>
    <definedName name="к4">все!$E$10="4"</definedName>
    <definedName name="к5">все!$E$10="5"</definedName>
    <definedName name="к6">все!$E$10="6"</definedName>
    <definedName name="к7">все!$E$10="7"</definedName>
    <definedName name="к8">все!$E$10="8"</definedName>
    <definedName name="к9">все!$E$10="9"</definedName>
    <definedName name="кв">все!XFB1^2/1000000*1*2*40000</definedName>
    <definedName name="л">все!$E$9="Люкс"</definedName>
    <definedName name="м">все!$E$9="Матовая"</definedName>
    <definedName name="п">все!$E$9="Премиум"</definedName>
    <definedName name="пт">все!$E$11</definedName>
    <definedName name="р">все!XFA1*все!XFB1/1000000</definedName>
    <definedName name="с">(все!XFA1/1000-все!XFB1/1000*1*1-все!XFA1/1000/7.2)*все!XFB1/1000*16000</definedName>
    <definedName name="с1">(все!XFA1/1000-все!XFB1/1000*1.5*1-все!XFA1/1000/7.2)*все!XFB1/1000*16000</definedName>
    <definedName name="с10">(все!XFA1/1000-все!XFB1/1000*2*2)*все!XFB1/1000*16000</definedName>
    <definedName name="с2">(все!XFA1/1000-все!XFB1/1000*2*1-все!XFA1/1000/7.2)*все!XFB1/1000*16000</definedName>
    <definedName name="с8">(все!XFA1/1000-все!XFB1/1000*1*2)*все!XFB1/1000*16000</definedName>
    <definedName name="с9">(все!XFA1/1000-все!XFB1/1000*1.5*2)*все!XFB1/1000*16000</definedName>
    <definedName name="фото">OFFSET(Лист1!$B$3,MATCH(выбор,фотоальбом,0)-1,0,1,1)</definedName>
    <definedName name="фотоальбом">OFFSET(Лист1!$C$2,1,0,COUNTA(Лист1!$C:$C)-1,1)</definedName>
    <definedName name="фотоальбом9">OFFSET(Лист3!$AA$2,1,0,COUNTA(Лист3!$AA:$AA)-1,1)</definedName>
    <definedName name="х">все!$E$9="Хамелеон"</definedName>
    <definedName name="ш">все!$E$9="Шелкография"</definedName>
    <definedName name="эг0">все!$E$9="Эмаль глянц. 0 кат."</definedName>
    <definedName name="эг1">все!$E$9="Эмаль глянц. 1 кат."</definedName>
    <definedName name="эг2">все!$E$9="Эмаль глянц. 2 кат."</definedName>
    <definedName name="эг3">все!$E$9="Эмаль глянц. 3 кат."</definedName>
    <definedName name="эм0">все!$E$9="Эмаль мат. 0 кат."</definedName>
    <definedName name="эм1">все!$E$9="Эмаль мат. 1 кат."</definedName>
    <definedName name="эм2">все!$E$9="Эмаль мат. 2 кат."</definedName>
    <definedName name="эм3">все!$E$9="Эмаль мат. 3 кат."</definedName>
  </definedNames>
  <calcPr calcId="191029"/>
</workbook>
</file>

<file path=xl/calcChain.xml><?xml version="1.0" encoding="utf-8"?>
<calcChain xmlns="http://schemas.openxmlformats.org/spreadsheetml/2006/main">
  <c r="E29" i="16" l="1"/>
  <c r="E30" i="16" s="1"/>
  <c r="F13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E10" i="16" l="1"/>
  <c r="G13" i="16" s="1"/>
  <c r="J35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29" i="16" l="1"/>
  <c r="F30" i="16" s="1"/>
  <c r="G30" i="16" s="1"/>
  <c r="G29" i="16" l="1"/>
  <c r="H31" i="16" s="1"/>
  <c r="J32" i="16" s="1"/>
  <c r="J33" i="16" l="1"/>
  <c r="J34" i="16" s="1"/>
</calcChain>
</file>

<file path=xl/sharedStrings.xml><?xml version="1.0" encoding="utf-8"?>
<sst xmlns="http://schemas.openxmlformats.org/spreadsheetml/2006/main" count="219" uniqueCount="137">
  <si>
    <t>ЗАКАЗЧИК</t>
  </si>
  <si>
    <t>Упаковка</t>
  </si>
  <si>
    <t>Итого:</t>
  </si>
  <si>
    <t>Дата изготовления</t>
  </si>
  <si>
    <t>Телефон</t>
  </si>
  <si>
    <t xml:space="preserve">№ пленки </t>
  </si>
  <si>
    <t>Подпись  ________________________</t>
  </si>
  <si>
    <t>ООО "РОНДО СТИЛЬ"</t>
  </si>
  <si>
    <t>Дата оформления</t>
  </si>
  <si>
    <r>
      <t xml:space="preserve">Номер пленки </t>
    </r>
    <r>
      <rPr>
        <sz val="10"/>
        <color rgb="FFFF0000"/>
        <rFont val="Arial"/>
        <family val="2"/>
        <charset val="204"/>
      </rPr>
      <t>ОБЯЗАТЕЛЕН!</t>
    </r>
  </si>
  <si>
    <t>стретчпленка</t>
  </si>
  <si>
    <t>Итого в патине:</t>
  </si>
  <si>
    <t>Цена за кв.м. патины</t>
  </si>
  <si>
    <t>№ п/п</t>
  </si>
  <si>
    <t>ЗАЯВКА НА КОЛОННЫ МДФ</t>
  </si>
  <si>
    <t>Покрытие</t>
  </si>
  <si>
    <t>Заказ на колонны №</t>
  </si>
  <si>
    <t>k1</t>
  </si>
  <si>
    <t>k2</t>
  </si>
  <si>
    <t>k5</t>
  </si>
  <si>
    <t>k3</t>
  </si>
  <si>
    <t>k4</t>
  </si>
  <si>
    <t>k10</t>
  </si>
  <si>
    <t>k11</t>
  </si>
  <si>
    <t>k12</t>
  </si>
  <si>
    <t>k13</t>
  </si>
  <si>
    <t>k14</t>
  </si>
  <si>
    <t>k20</t>
  </si>
  <si>
    <t>k21</t>
  </si>
  <si>
    <t>k22</t>
  </si>
  <si>
    <t>k23</t>
  </si>
  <si>
    <t>k24</t>
  </si>
  <si>
    <t>k30</t>
  </si>
  <si>
    <t>k31</t>
  </si>
  <si>
    <t>k32</t>
  </si>
  <si>
    <t>k33</t>
  </si>
  <si>
    <t>k34</t>
  </si>
  <si>
    <t>k35</t>
  </si>
  <si>
    <t>k40</t>
  </si>
  <si>
    <t>k50</t>
  </si>
  <si>
    <t>k51</t>
  </si>
  <si>
    <t>k60</t>
  </si>
  <si>
    <t>k61</t>
  </si>
  <si>
    <t>k62</t>
  </si>
  <si>
    <t>k63</t>
  </si>
  <si>
    <t>k64</t>
  </si>
  <si>
    <t>k65</t>
  </si>
  <si>
    <t>k70</t>
  </si>
  <si>
    <t>k80</t>
  </si>
  <si>
    <t>k81</t>
  </si>
  <si>
    <t>k90</t>
  </si>
  <si>
    <t>k91</t>
  </si>
  <si>
    <t>k92</t>
  </si>
  <si>
    <t>k93</t>
  </si>
  <si>
    <t>k94</t>
  </si>
  <si>
    <t>k95</t>
  </si>
  <si>
    <t>k100</t>
  </si>
  <si>
    <t>k110</t>
  </si>
  <si>
    <t>k111</t>
  </si>
  <si>
    <t>k120</t>
  </si>
  <si>
    <t>k121</t>
  </si>
  <si>
    <t>k122</t>
  </si>
  <si>
    <t>k123</t>
  </si>
  <si>
    <t>k124</t>
  </si>
  <si>
    <t>k125</t>
  </si>
  <si>
    <t>k130</t>
  </si>
  <si>
    <t>k140</t>
  </si>
  <si>
    <t>k141</t>
  </si>
  <si>
    <t>k150</t>
  </si>
  <si>
    <t>k160</t>
  </si>
  <si>
    <t>k161</t>
  </si>
  <si>
    <t>k170</t>
  </si>
  <si>
    <t>k171</t>
  </si>
  <si>
    <t>k172</t>
  </si>
  <si>
    <t>k173</t>
  </si>
  <si>
    <t>k180</t>
  </si>
  <si>
    <t>k190</t>
  </si>
  <si>
    <t>k191</t>
  </si>
  <si>
    <t>k200</t>
  </si>
  <si>
    <t>k201</t>
  </si>
  <si>
    <t>k202</t>
  </si>
  <si>
    <t>k203</t>
  </si>
  <si>
    <t>k210</t>
  </si>
  <si>
    <t>k220</t>
  </si>
  <si>
    <t>k221</t>
  </si>
  <si>
    <t>k230</t>
  </si>
  <si>
    <t>k231</t>
  </si>
  <si>
    <t>k232</t>
  </si>
  <si>
    <t>k233</t>
  </si>
  <si>
    <t>k240</t>
  </si>
  <si>
    <t>k250</t>
  </si>
  <si>
    <t>k251</t>
  </si>
  <si>
    <t>k260</t>
  </si>
  <si>
    <t>k261</t>
  </si>
  <si>
    <t>k262</t>
  </si>
  <si>
    <t>k263</t>
  </si>
  <si>
    <t>Примечание</t>
  </si>
  <si>
    <t>Ценовая категория</t>
  </si>
  <si>
    <t>Итого колонны:</t>
  </si>
  <si>
    <t>%</t>
  </si>
  <si>
    <r>
      <rPr>
        <sz val="10"/>
        <color rgb="FFFF000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 Розница +</t>
    </r>
  </si>
  <si>
    <t xml:space="preserve"> № колонны</t>
  </si>
  <si>
    <t>ИТОГО:</t>
  </si>
  <si>
    <r>
      <rPr>
        <sz val="10"/>
        <color rgb="FFFF000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 Доплата за срочность +</t>
    </r>
  </si>
  <si>
    <t>ИТОГО со скидкой:</t>
  </si>
  <si>
    <t>Категория1</t>
  </si>
  <si>
    <t>Категория2</t>
  </si>
  <si>
    <t>Категория3</t>
  </si>
  <si>
    <t>Категория4</t>
  </si>
  <si>
    <t>Категория5</t>
  </si>
  <si>
    <t>Категория6</t>
  </si>
  <si>
    <t>Категория7</t>
  </si>
  <si>
    <t>Категория8</t>
  </si>
  <si>
    <t>Категория9</t>
  </si>
  <si>
    <t>Категория10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</si>
  <si>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</si>
  <si>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</si>
  <si>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</si>
  <si>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</si>
  <si>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</si>
  <si>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</si>
  <si>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</si>
  <si>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</si>
  <si>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</si>
  <si>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</si>
  <si>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Площадь  м.кв</t>
  </si>
  <si>
    <t>Категории1-10</t>
  </si>
  <si>
    <t>№</t>
  </si>
  <si>
    <t>Скидка</t>
  </si>
  <si>
    <t>Матовая</t>
  </si>
  <si>
    <t>Зависит от изменения номера колонны</t>
  </si>
  <si>
    <t>Стоимость руб.</t>
  </si>
  <si>
    <t>Высота   мм</t>
  </si>
  <si>
    <t>Ширина   мм</t>
  </si>
  <si>
    <t>Кол-во   шт</t>
  </si>
  <si>
    <t>Цвет</t>
  </si>
  <si>
    <t>Визуализация при изменении номера колонны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</si>
</sst>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#,##0.00&quot;р.&quot;"/>
    <numFmt numFmtId="166" formatCode="#,##0&quot;р.&quot;"/>
  </numFmts>
  <fonts count="15" x14ac:knownFonts="1">
    <font>
      <sz val="10"/>
      <name val="Arial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16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2" fillId="0" borderId="0" xfId="0" applyFont="1"/>
    <xf numFmtId="0" fontId="0" fillId="0" borderId="0" xfId="0" applyBorder="1"/>
    <xf numFmtId="0" fontId="5" fillId="0" borderId="0" xfId="0" applyFont="1"/>
    <xf numFmtId="0" fontId="5" fillId="0" borderId="0" xfId="0" applyFont="1" applyAlignment="1"/>
    <xf numFmtId="0" fontId="5" fillId="0" borderId="1" xfId="0" applyFont="1" applyBorder="1" applyAlignment="1">
      <alignment horizontal="center"/>
    </xf>
    <xf numFmtId="0" fontId="4" fillId="0" borderId="0" xfId="0" applyFont="1"/>
    <xf numFmtId="0" fontId="5" fillId="0" borderId="0" xfId="0" applyFont="1" applyBorder="1"/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horizontal="center"/>
    </xf>
    <xf numFmtId="0" fontId="3" fillId="0" borderId="0" xfId="0" applyFont="1" applyFill="1"/>
    <xf numFmtId="0" fontId="3" fillId="0" borderId="1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17" xfId="0" applyFont="1" applyFill="1" applyBorder="1" applyAlignment="1">
      <alignment horizontal="center" vertical="center" wrapText="1"/>
    </xf>
    <xf numFmtId="0" fontId="13" fillId="0" borderId="0" xfId="0" applyFont="1" applyBorder="1" applyAlignment="1"/>
    <xf numFmtId="0" fontId="9" fillId="0" borderId="5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0" xfId="0" applyFont="1"/>
    <xf numFmtId="0" fontId="7" fillId="0" borderId="0" xfId="0" applyFont="1" applyAlignment="1">
      <alignment horizontal="center" vertical="top"/>
    </xf>
    <xf numFmtId="0" fontId="7" fillId="0" borderId="0" xfId="0" applyFont="1" applyAlignment="1" applyProtection="1">
      <alignment horizontal="center" textRotation="90" wrapText="1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9" fillId="0" borderId="5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textRotation="90"/>
    </xf>
    <xf numFmtId="0" fontId="0" fillId="0" borderId="0" xfId="0" applyAlignment="1">
      <alignment horizontal="left" textRotation="90"/>
    </xf>
    <xf numFmtId="0" fontId="9" fillId="0" borderId="0" xfId="0" applyFont="1" applyFill="1" applyBorder="1" applyAlignment="1"/>
    <xf numFmtId="0" fontId="11" fillId="2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0" borderId="33" xfId="0" applyFont="1" applyBorder="1" applyAlignment="1" applyProtection="1">
      <alignment horizontal="center" vertical="center"/>
      <protection locked="0"/>
    </xf>
    <xf numFmtId="0" fontId="3" fillId="0" borderId="28" xfId="0" applyFont="1" applyBorder="1" applyAlignment="1" applyProtection="1">
      <alignment horizontal="center" vertical="center"/>
      <protection locked="0"/>
    </xf>
    <xf numFmtId="0" fontId="3" fillId="0" borderId="28" xfId="0" applyNumberFormat="1" applyFont="1" applyBorder="1" applyAlignment="1" applyProtection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164" fontId="3" fillId="0" borderId="2" xfId="0" applyNumberFormat="1" applyFont="1" applyBorder="1" applyAlignment="1" applyProtection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34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164" fontId="3" fillId="0" borderId="29" xfId="0" applyNumberFormat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164" fontId="3" fillId="0" borderId="18" xfId="0" applyNumberFormat="1" applyFont="1" applyBorder="1" applyAlignment="1" applyProtection="1">
      <alignment horizontal="center" vertical="center"/>
      <protection hidden="1"/>
    </xf>
    <xf numFmtId="1" fontId="3" fillId="0" borderId="13" xfId="0" applyNumberFormat="1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164" fontId="3" fillId="0" borderId="7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2" xfId="0" applyFont="1" applyBorder="1" applyAlignment="1" applyProtection="1">
      <alignment horizontal="center"/>
      <protection locked="0"/>
    </xf>
    <xf numFmtId="0" fontId="13" fillId="0" borderId="0" xfId="0" applyFont="1" applyBorder="1" applyAlignment="1">
      <alignment horizontal="left"/>
    </xf>
    <xf numFmtId="0" fontId="1" fillId="0" borderId="2" xfId="0" applyFont="1" applyBorder="1" applyAlignment="1" applyProtection="1">
      <alignment horizontal="center"/>
      <protection locked="0"/>
    </xf>
    <xf numFmtId="14" fontId="13" fillId="0" borderId="0" xfId="0" applyNumberFormat="1" applyFont="1" applyBorder="1" applyAlignment="1">
      <alignment horizontal="left"/>
    </xf>
    <xf numFmtId="14" fontId="1" fillId="0" borderId="26" xfId="0" applyNumberFormat="1" applyFont="1" applyFill="1" applyBorder="1" applyAlignment="1" applyProtection="1">
      <alignment horizontal="left"/>
      <protection locked="0"/>
    </xf>
    <xf numFmtId="14" fontId="1" fillId="0" borderId="2" xfId="0" applyNumberFormat="1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 vertical="center"/>
    </xf>
    <xf numFmtId="0" fontId="1" fillId="0" borderId="2" xfId="0" applyNumberFormat="1" applyFont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left"/>
    </xf>
    <xf numFmtId="0" fontId="1" fillId="3" borderId="2" xfId="0" applyFont="1" applyFill="1" applyBorder="1" applyAlignment="1" applyProtection="1">
      <alignment horizontal="center"/>
      <protection locked="0"/>
    </xf>
    <xf numFmtId="0" fontId="3" fillId="0" borderId="11" xfId="0" applyFont="1" applyFill="1" applyBorder="1" applyAlignment="1">
      <alignment horizontal="right"/>
    </xf>
    <xf numFmtId="0" fontId="3" fillId="0" borderId="24" xfId="0" applyFont="1" applyFill="1" applyBorder="1" applyAlignment="1">
      <alignment horizontal="right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20" xfId="0" applyFont="1" applyFill="1" applyBorder="1" applyAlignment="1" applyProtection="1">
      <alignment horizontal="center"/>
      <protection locked="0"/>
    </xf>
    <xf numFmtId="0" fontId="3" fillId="0" borderId="14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3" fillId="0" borderId="2" xfId="0" applyFont="1" applyFill="1" applyBorder="1" applyAlignment="1" applyProtection="1">
      <alignment horizontal="center"/>
      <protection locked="0"/>
    </xf>
    <xf numFmtId="0" fontId="3" fillId="0" borderId="20" xfId="0" applyFont="1" applyFill="1" applyBorder="1" applyAlignment="1">
      <alignment horizontal="center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11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21" xfId="0" applyFont="1" applyBorder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0" borderId="31" xfId="0" applyFont="1" applyBorder="1" applyAlignment="1">
      <alignment horizontal="right" vertical="center"/>
    </xf>
    <xf numFmtId="0" fontId="3" fillId="0" borderId="32" xfId="0" applyFont="1" applyBorder="1" applyAlignment="1">
      <alignment horizontal="right" vertical="center"/>
    </xf>
    <xf numFmtId="165" fontId="6" fillId="0" borderId="7" xfId="0" applyNumberFormat="1" applyFont="1" applyBorder="1" applyAlignment="1" applyProtection="1">
      <alignment horizontal="right" vertical="center"/>
      <protection hidden="1"/>
    </xf>
    <xf numFmtId="165" fontId="6" fillId="0" borderId="9" xfId="0" applyNumberFormat="1" applyFont="1" applyBorder="1" applyAlignment="1" applyProtection="1">
      <alignment horizontal="right" vertical="center"/>
      <protection hidden="1"/>
    </xf>
    <xf numFmtId="165" fontId="6" fillId="0" borderId="27" xfId="0" applyNumberFormat="1" applyFont="1" applyBorder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3" fillId="0" borderId="30" xfId="0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2" fillId="0" borderId="30" xfId="0" applyFont="1" applyBorder="1" applyAlignment="1">
      <alignment horizontal="right" vertical="center"/>
    </xf>
    <xf numFmtId="166" fontId="6" fillId="0" borderId="7" xfId="0" applyNumberFormat="1" applyFont="1" applyBorder="1" applyAlignment="1" applyProtection="1">
      <alignment horizontal="right" vertical="center"/>
      <protection hidden="1"/>
    </xf>
    <xf numFmtId="166" fontId="6" fillId="0" borderId="9" xfId="0" applyNumberFormat="1" applyFont="1" applyBorder="1" applyAlignment="1" applyProtection="1">
      <alignment horizontal="right" vertical="center"/>
      <protection hidden="1"/>
    </xf>
    <xf numFmtId="166" fontId="6" fillId="0" borderId="27" xfId="0" applyNumberFormat="1" applyFont="1" applyBorder="1" applyAlignment="1" applyProtection="1">
      <alignment horizontal="right" vertical="center"/>
      <protection hidden="1"/>
    </xf>
    <xf numFmtId="166" fontId="6" fillId="0" borderId="7" xfId="0" applyNumberFormat="1" applyFont="1" applyBorder="1" applyAlignment="1" applyProtection="1">
      <alignment vertical="center"/>
      <protection hidden="1"/>
    </xf>
    <xf numFmtId="166" fontId="6" fillId="0" borderId="9" xfId="0" applyNumberFormat="1" applyFont="1" applyBorder="1" applyAlignment="1" applyProtection="1">
      <alignment vertical="center"/>
      <protection hidden="1"/>
    </xf>
    <xf numFmtId="166" fontId="6" fillId="0" borderId="27" xfId="0" applyNumberFormat="1" applyFont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166" fontId="6" fillId="0" borderId="19" xfId="0" applyNumberFormat="1" applyFont="1" applyBorder="1" applyAlignment="1" applyProtection="1">
      <alignment vertical="center"/>
      <protection hidden="1"/>
    </xf>
    <xf numFmtId="166" fontId="6" fillId="0" borderId="18" xfId="0" applyNumberFormat="1" applyFont="1" applyBorder="1" applyAlignment="1" applyProtection="1">
      <alignment vertical="center"/>
      <protection hidden="1"/>
    </xf>
    <xf numFmtId="166" fontId="6" fillId="0" borderId="23" xfId="0" applyNumberFormat="1" applyFont="1" applyBorder="1" applyAlignment="1" applyProtection="1">
      <alignment vertical="center"/>
      <protection hidden="1"/>
    </xf>
    <xf numFmtId="166" fontId="2" fillId="0" borderId="7" xfId="0" applyNumberFormat="1" applyFont="1" applyBorder="1" applyAlignment="1" applyProtection="1">
      <alignment vertical="center"/>
      <protection hidden="1"/>
    </xf>
    <xf numFmtId="166" fontId="2" fillId="0" borderId="9" xfId="0" applyNumberFormat="1" applyFont="1" applyBorder="1" applyAlignment="1" applyProtection="1">
      <alignment vertical="center"/>
      <protection hidden="1"/>
    </xf>
    <xf numFmtId="166" fontId="2" fillId="0" borderId="27" xfId="0" applyNumberFormat="1" applyFont="1" applyBorder="1" applyAlignment="1" applyProtection="1">
      <alignment vertical="center"/>
      <protection hidden="1"/>
    </xf>
    <xf numFmtId="166" fontId="2" fillId="0" borderId="7" xfId="0" applyNumberFormat="1" applyFont="1" applyBorder="1" applyAlignment="1" applyProtection="1">
      <alignment horizontal="right" vertical="center"/>
      <protection hidden="1"/>
    </xf>
    <xf numFmtId="166" fontId="2" fillId="0" borderId="9" xfId="0" applyNumberFormat="1" applyFont="1" applyBorder="1" applyAlignment="1" applyProtection="1">
      <alignment horizontal="right" vertical="center"/>
      <protection hidden="1"/>
    </xf>
    <xf numFmtId="166" fontId="2" fillId="0" borderId="27" xfId="0" applyNumberFormat="1" applyFont="1" applyBorder="1" applyAlignment="1" applyProtection="1">
      <alignment horizontal="right" vertical="center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16" Type="http://schemas.openxmlformats.org/officeDocument/2006/relationships/image" Target="../media/image1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5" Type="http://schemas.openxmlformats.org/officeDocument/2006/relationships/image" Target="../media/image7.png"/><Relationship Id="rId61" Type="http://schemas.openxmlformats.org/officeDocument/2006/relationships/image" Target="../media/image63.pn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2" Type="http://schemas.openxmlformats.org/officeDocument/2006/relationships/image" Target="../media/image4.png"/><Relationship Id="rId29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7.png"/><Relationship Id="rId21" Type="http://schemas.openxmlformats.org/officeDocument/2006/relationships/image" Target="../media/image102.png"/><Relationship Id="rId42" Type="http://schemas.openxmlformats.org/officeDocument/2006/relationships/image" Target="../media/image123.png"/><Relationship Id="rId47" Type="http://schemas.openxmlformats.org/officeDocument/2006/relationships/image" Target="../media/image128.png"/><Relationship Id="rId63" Type="http://schemas.openxmlformats.org/officeDocument/2006/relationships/image" Target="../media/image144.png"/><Relationship Id="rId68" Type="http://schemas.openxmlformats.org/officeDocument/2006/relationships/image" Target="../media/image149.png"/><Relationship Id="rId16" Type="http://schemas.openxmlformats.org/officeDocument/2006/relationships/image" Target="../media/image97.png"/><Relationship Id="rId11" Type="http://schemas.openxmlformats.org/officeDocument/2006/relationships/image" Target="../media/image92.png"/><Relationship Id="rId24" Type="http://schemas.openxmlformats.org/officeDocument/2006/relationships/image" Target="../media/image105.png"/><Relationship Id="rId32" Type="http://schemas.openxmlformats.org/officeDocument/2006/relationships/image" Target="../media/image113.png"/><Relationship Id="rId37" Type="http://schemas.openxmlformats.org/officeDocument/2006/relationships/image" Target="../media/image118.png"/><Relationship Id="rId40" Type="http://schemas.openxmlformats.org/officeDocument/2006/relationships/image" Target="../media/image121.png"/><Relationship Id="rId45" Type="http://schemas.openxmlformats.org/officeDocument/2006/relationships/image" Target="../media/image126.png"/><Relationship Id="rId53" Type="http://schemas.openxmlformats.org/officeDocument/2006/relationships/image" Target="../media/image134.png"/><Relationship Id="rId58" Type="http://schemas.openxmlformats.org/officeDocument/2006/relationships/image" Target="../media/image139.png"/><Relationship Id="rId66" Type="http://schemas.openxmlformats.org/officeDocument/2006/relationships/image" Target="../media/image147.png"/><Relationship Id="rId74" Type="http://schemas.openxmlformats.org/officeDocument/2006/relationships/image" Target="../media/image155.png"/><Relationship Id="rId79" Type="http://schemas.openxmlformats.org/officeDocument/2006/relationships/image" Target="../media/image160.png"/><Relationship Id="rId5" Type="http://schemas.openxmlformats.org/officeDocument/2006/relationships/image" Target="../media/image86.png"/><Relationship Id="rId61" Type="http://schemas.openxmlformats.org/officeDocument/2006/relationships/image" Target="../media/image142.png"/><Relationship Id="rId19" Type="http://schemas.openxmlformats.org/officeDocument/2006/relationships/image" Target="../media/image100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png"/><Relationship Id="rId30" Type="http://schemas.openxmlformats.org/officeDocument/2006/relationships/image" Target="../media/image111.png"/><Relationship Id="rId35" Type="http://schemas.openxmlformats.org/officeDocument/2006/relationships/image" Target="../media/image116.png"/><Relationship Id="rId43" Type="http://schemas.openxmlformats.org/officeDocument/2006/relationships/image" Target="../media/image124.png"/><Relationship Id="rId48" Type="http://schemas.openxmlformats.org/officeDocument/2006/relationships/image" Target="../media/image129.png"/><Relationship Id="rId56" Type="http://schemas.openxmlformats.org/officeDocument/2006/relationships/image" Target="../media/image137.png"/><Relationship Id="rId64" Type="http://schemas.openxmlformats.org/officeDocument/2006/relationships/image" Target="../media/image145.png"/><Relationship Id="rId69" Type="http://schemas.openxmlformats.org/officeDocument/2006/relationships/image" Target="../media/image150.png"/><Relationship Id="rId77" Type="http://schemas.openxmlformats.org/officeDocument/2006/relationships/image" Target="../media/image158.png"/><Relationship Id="rId8" Type="http://schemas.openxmlformats.org/officeDocument/2006/relationships/image" Target="../media/image89.png"/><Relationship Id="rId51" Type="http://schemas.openxmlformats.org/officeDocument/2006/relationships/image" Target="../media/image132.png"/><Relationship Id="rId72" Type="http://schemas.openxmlformats.org/officeDocument/2006/relationships/image" Target="../media/image153.png"/><Relationship Id="rId3" Type="http://schemas.openxmlformats.org/officeDocument/2006/relationships/image" Target="../media/image84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png"/><Relationship Id="rId33" Type="http://schemas.openxmlformats.org/officeDocument/2006/relationships/image" Target="../media/image114.png"/><Relationship Id="rId38" Type="http://schemas.openxmlformats.org/officeDocument/2006/relationships/image" Target="../media/image119.png"/><Relationship Id="rId46" Type="http://schemas.openxmlformats.org/officeDocument/2006/relationships/image" Target="../media/image127.png"/><Relationship Id="rId59" Type="http://schemas.openxmlformats.org/officeDocument/2006/relationships/image" Target="../media/image140.png"/><Relationship Id="rId67" Type="http://schemas.openxmlformats.org/officeDocument/2006/relationships/image" Target="../media/image148.png"/><Relationship Id="rId20" Type="http://schemas.openxmlformats.org/officeDocument/2006/relationships/image" Target="../media/image101.png"/><Relationship Id="rId41" Type="http://schemas.openxmlformats.org/officeDocument/2006/relationships/image" Target="../media/image122.png"/><Relationship Id="rId54" Type="http://schemas.openxmlformats.org/officeDocument/2006/relationships/image" Target="../media/image135.png"/><Relationship Id="rId62" Type="http://schemas.openxmlformats.org/officeDocument/2006/relationships/image" Target="../media/image143.png"/><Relationship Id="rId70" Type="http://schemas.openxmlformats.org/officeDocument/2006/relationships/image" Target="../media/image151.png"/><Relationship Id="rId75" Type="http://schemas.openxmlformats.org/officeDocument/2006/relationships/image" Target="../media/image156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36" Type="http://schemas.openxmlformats.org/officeDocument/2006/relationships/image" Target="../media/image117.png"/><Relationship Id="rId49" Type="http://schemas.openxmlformats.org/officeDocument/2006/relationships/image" Target="../media/image130.png"/><Relationship Id="rId57" Type="http://schemas.openxmlformats.org/officeDocument/2006/relationships/image" Target="../media/image138.png"/><Relationship Id="rId10" Type="http://schemas.openxmlformats.org/officeDocument/2006/relationships/image" Target="../media/image91.png"/><Relationship Id="rId31" Type="http://schemas.openxmlformats.org/officeDocument/2006/relationships/image" Target="../media/image112.png"/><Relationship Id="rId44" Type="http://schemas.openxmlformats.org/officeDocument/2006/relationships/image" Target="../media/image125.png"/><Relationship Id="rId52" Type="http://schemas.openxmlformats.org/officeDocument/2006/relationships/image" Target="../media/image133.png"/><Relationship Id="rId60" Type="http://schemas.openxmlformats.org/officeDocument/2006/relationships/image" Target="../media/image141.png"/><Relationship Id="rId65" Type="http://schemas.openxmlformats.org/officeDocument/2006/relationships/image" Target="../media/image146.png"/><Relationship Id="rId73" Type="http://schemas.openxmlformats.org/officeDocument/2006/relationships/image" Target="../media/image154.png"/><Relationship Id="rId78" Type="http://schemas.openxmlformats.org/officeDocument/2006/relationships/image" Target="../media/image159.png"/><Relationship Id="rId4" Type="http://schemas.openxmlformats.org/officeDocument/2006/relationships/image" Target="../media/image85.png"/><Relationship Id="rId9" Type="http://schemas.openxmlformats.org/officeDocument/2006/relationships/image" Target="../media/image90.png"/><Relationship Id="rId13" Type="http://schemas.openxmlformats.org/officeDocument/2006/relationships/image" Target="../media/image94.png"/><Relationship Id="rId18" Type="http://schemas.openxmlformats.org/officeDocument/2006/relationships/image" Target="../media/image99.png"/><Relationship Id="rId39" Type="http://schemas.openxmlformats.org/officeDocument/2006/relationships/image" Target="../media/image120.png"/><Relationship Id="rId34" Type="http://schemas.openxmlformats.org/officeDocument/2006/relationships/image" Target="../media/image115.png"/><Relationship Id="rId50" Type="http://schemas.openxmlformats.org/officeDocument/2006/relationships/image" Target="../media/image131.png"/><Relationship Id="rId55" Type="http://schemas.openxmlformats.org/officeDocument/2006/relationships/image" Target="../media/image136.png"/><Relationship Id="rId76" Type="http://schemas.openxmlformats.org/officeDocument/2006/relationships/image" Target="../media/image157.png"/><Relationship Id="rId7" Type="http://schemas.openxmlformats.org/officeDocument/2006/relationships/image" Target="../media/image88.png"/><Relationship Id="rId71" Type="http://schemas.openxmlformats.org/officeDocument/2006/relationships/image" Target="../media/image152.png"/><Relationship Id="rId2" Type="http://schemas.openxmlformats.org/officeDocument/2006/relationships/image" Target="../media/image83.png"/><Relationship Id="rId29" Type="http://schemas.openxmlformats.org/officeDocument/2006/relationships/image" Target="../media/image1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120651</xdr:colOff>
          <xdr:row>0</xdr:row>
          <xdr:rowOff>241298</xdr:rowOff>
        </xdr:from>
        <xdr:to>
          <xdr:col>12</xdr:col>
          <xdr:colOff>689073</xdr:colOff>
          <xdr:row>35</xdr:row>
          <xdr:rowOff>557898</xdr:rowOff>
        </xdr:to>
        <xdr:pic>
          <xdr:nvPicPr>
            <xdr:cNvPr id="2" name="Рисунок 1">
              <a:extLst>
                <a:ext uri="{FF2B5EF4-FFF2-40B4-BE49-F238E27FC236}">
                  <a16:creationId xmlns:a16="http://schemas.microsoft.com/office/drawing/2014/main" id="{CF6599DD-30A6-448A-B9D4-D1D149A3632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фото" spid="_x0000_s2773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540501" y="241298"/>
              <a:ext cx="568422" cy="72000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4046</xdr:colOff>
      <xdr:row>4</xdr:row>
      <xdr:rowOff>5656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21167F-0089-41E5-A29F-10D4343F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2527172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4046</xdr:colOff>
      <xdr:row>5</xdr:row>
      <xdr:rowOff>5656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D0DBE24-E2B1-4584-99BA-41591E9A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5054343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4046</xdr:colOff>
      <xdr:row>6</xdr:row>
      <xdr:rowOff>5656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78F9504-6E36-41D3-B6EF-4ECB7C369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7581515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4236</xdr:colOff>
      <xdr:row>7</xdr:row>
      <xdr:rowOff>5400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618C82E-DE94-4BEC-8448-C1A26410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35050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4046</xdr:colOff>
      <xdr:row>8</xdr:row>
      <xdr:rowOff>5658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DFEA4ED-9E83-45BD-B66D-FD4829C5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12635859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4046</xdr:colOff>
      <xdr:row>9</xdr:row>
      <xdr:rowOff>5656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A50DF8D-9FA5-484E-B7B6-63E0671D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15163030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4046</xdr:colOff>
      <xdr:row>10</xdr:row>
      <xdr:rowOff>5657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6DD7BEA-9D59-4C2B-B17C-2693CB1B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17690202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4046</xdr:colOff>
      <xdr:row>11</xdr:row>
      <xdr:rowOff>5656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7D222F1-9DEB-4527-BFB2-B281CFB4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20217374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4046</xdr:colOff>
      <xdr:row>12</xdr:row>
      <xdr:rowOff>5659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B3B9CCD-EC13-49AE-A8A7-D933F1A8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22744545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4046</xdr:colOff>
      <xdr:row>13</xdr:row>
      <xdr:rowOff>5655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91AD2D3-CBAE-4D6F-B84E-AC0A2043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25271717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4046</xdr:colOff>
      <xdr:row>14</xdr:row>
      <xdr:rowOff>5656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57F562C-EDEF-487E-A4D6-8CDE1B4C2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27798889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4046</xdr:colOff>
      <xdr:row>15</xdr:row>
      <xdr:rowOff>5656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4AEB246-B23B-43BF-87C0-7080BB9B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30326061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4046</xdr:colOff>
      <xdr:row>16</xdr:row>
      <xdr:rowOff>5655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5F81517-5FF6-446E-A8E2-A329E10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32853232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4046</xdr:colOff>
      <xdr:row>17</xdr:row>
      <xdr:rowOff>5658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7CA627F-91F7-416A-8D75-0E47924B1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35380404"/>
          <a:ext cx="202884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5342</xdr:colOff>
      <xdr:row>3</xdr:row>
      <xdr:rowOff>5657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5A052D5-E22C-479A-BC93-7508D5BE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0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5343</xdr:colOff>
      <xdr:row>4</xdr:row>
      <xdr:rowOff>5656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84098D45-9959-49DE-ACE5-71EE6556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2527172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5342</xdr:colOff>
      <xdr:row>5</xdr:row>
      <xdr:rowOff>5656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A873915-562E-4EF8-A95C-9D282802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5054343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5342</xdr:colOff>
      <xdr:row>6</xdr:row>
      <xdr:rowOff>5656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474AA23-2B66-4A00-9A0F-19B71DC0E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7581515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5342</xdr:colOff>
      <xdr:row>7</xdr:row>
      <xdr:rowOff>5657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4DE64B3-9C94-4F38-9A59-682B5DA53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10108687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5342</xdr:colOff>
      <xdr:row>8</xdr:row>
      <xdr:rowOff>5658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813D79B2-6EE9-4B93-A01C-8BC36417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12635859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0</xdr:rowOff>
    </xdr:from>
    <xdr:to>
      <xdr:col>8</xdr:col>
      <xdr:colOff>5343</xdr:colOff>
      <xdr:row>3</xdr:row>
      <xdr:rowOff>5657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6D29BB6-753E-4AE6-B1D3-48E8EDED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860" y="0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5342</xdr:colOff>
      <xdr:row>3</xdr:row>
      <xdr:rowOff>5657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15F8834D-7119-4D8D-B220-BE41CC89B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495" y="0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11</xdr:col>
      <xdr:colOff>5342</xdr:colOff>
      <xdr:row>4</xdr:row>
      <xdr:rowOff>5656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D6A92A3-81DF-4310-8124-972AF0518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495" y="2527172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5342</xdr:colOff>
      <xdr:row>9</xdr:row>
      <xdr:rowOff>5656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604E79B-1E0C-4B2E-AA06-530DFF2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54680556"/>
          <a:ext cx="202898" cy="25174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5342</xdr:colOff>
      <xdr:row>10</xdr:row>
      <xdr:rowOff>5657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DCF3DCF-6470-43B0-843D-F443400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17690202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5</xdr:col>
      <xdr:colOff>5342</xdr:colOff>
      <xdr:row>11</xdr:row>
      <xdr:rowOff>5656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B1438F94-481E-4DA7-AC7F-41E1BABF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20217374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5</xdr:col>
      <xdr:colOff>5342</xdr:colOff>
      <xdr:row>12</xdr:row>
      <xdr:rowOff>5659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661D6D7A-8A54-4853-A673-9A46AB0B9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22744545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5</xdr:col>
      <xdr:colOff>5342</xdr:colOff>
      <xdr:row>13</xdr:row>
      <xdr:rowOff>5655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5FA92B9-60DC-409E-B982-185D6E24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25271717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5</xdr:col>
      <xdr:colOff>5342</xdr:colOff>
      <xdr:row>14</xdr:row>
      <xdr:rowOff>5656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64E5BD0E-8CB3-4552-AF71-754EDF54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2" y="27798889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0</xdr:rowOff>
    </xdr:from>
    <xdr:to>
      <xdr:col>8</xdr:col>
      <xdr:colOff>5343</xdr:colOff>
      <xdr:row>4</xdr:row>
      <xdr:rowOff>5656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F168B44C-2DF7-49D7-B9A9-8FA5E7CC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860" y="2527172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11</xdr:col>
      <xdr:colOff>5342</xdr:colOff>
      <xdr:row>5</xdr:row>
      <xdr:rowOff>5656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9D96CC4-27DF-410A-8E37-D30EF509E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495" y="5054343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5342</xdr:colOff>
      <xdr:row>6</xdr:row>
      <xdr:rowOff>5656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34ABC5F6-FDE5-4934-A1E9-28B1A413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495" y="7581515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23</xdr:col>
      <xdr:colOff>6382</xdr:colOff>
      <xdr:row>3</xdr:row>
      <xdr:rowOff>5657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F7987D81-F156-4975-934C-BB5ED811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0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</xdr:row>
      <xdr:rowOff>0</xdr:rowOff>
    </xdr:from>
    <xdr:to>
      <xdr:col>23</xdr:col>
      <xdr:colOff>6382</xdr:colOff>
      <xdr:row>4</xdr:row>
      <xdr:rowOff>5656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4F204EE-1F74-49B5-85B0-380AF9CF0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2527172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</xdr:colOff>
      <xdr:row>4</xdr:row>
      <xdr:rowOff>0</xdr:rowOff>
    </xdr:from>
    <xdr:to>
      <xdr:col>23</xdr:col>
      <xdr:colOff>6424</xdr:colOff>
      <xdr:row>5</xdr:row>
      <xdr:rowOff>6147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7846A37-13A6-46F5-B7C5-DA69A0412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1942" y="5053853"/>
          <a:ext cx="203583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23</xdr:col>
      <xdr:colOff>6382</xdr:colOff>
      <xdr:row>6</xdr:row>
      <xdr:rowOff>5656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6758D324-2D8C-4FCB-8617-87270979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7581515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</xdr:colOff>
      <xdr:row>6</xdr:row>
      <xdr:rowOff>0</xdr:rowOff>
    </xdr:from>
    <xdr:to>
      <xdr:col>23</xdr:col>
      <xdr:colOff>6424</xdr:colOff>
      <xdr:row>7</xdr:row>
      <xdr:rowOff>6147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078AC1B-8400-4BF3-834F-71E7E6B97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1942" y="10107706"/>
          <a:ext cx="203583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</xdr:row>
      <xdr:rowOff>0</xdr:rowOff>
    </xdr:from>
    <xdr:to>
      <xdr:col>23</xdr:col>
      <xdr:colOff>6382</xdr:colOff>
      <xdr:row>8</xdr:row>
      <xdr:rowOff>5658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4C7EB85B-B494-4825-AAAD-F7ADB62A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12635859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26</xdr:col>
      <xdr:colOff>6383</xdr:colOff>
      <xdr:row>3</xdr:row>
      <xdr:rowOff>5657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D71A4FC-E3E4-4E0D-9607-24721EEE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7" y="0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29</xdr:col>
      <xdr:colOff>6383</xdr:colOff>
      <xdr:row>3</xdr:row>
      <xdr:rowOff>5657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E0A71EB4-840F-4BEB-A06E-19F251C5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0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29</xdr:col>
      <xdr:colOff>6383</xdr:colOff>
      <xdr:row>4</xdr:row>
      <xdr:rowOff>5656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DD0786DD-41F5-4D91-972F-DA313D21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2527172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0</xdr:rowOff>
    </xdr:from>
    <xdr:to>
      <xdr:col>23</xdr:col>
      <xdr:colOff>6382</xdr:colOff>
      <xdr:row>9</xdr:row>
      <xdr:rowOff>5656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98FED367-3359-4E60-86F1-82ABEA6C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15163030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9</xdr:row>
      <xdr:rowOff>0</xdr:rowOff>
    </xdr:from>
    <xdr:to>
      <xdr:col>23</xdr:col>
      <xdr:colOff>6382</xdr:colOff>
      <xdr:row>10</xdr:row>
      <xdr:rowOff>5657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5FFB57AF-7830-4448-80CB-E172830B1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17690202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10</xdr:row>
      <xdr:rowOff>0</xdr:rowOff>
    </xdr:from>
    <xdr:to>
      <xdr:col>23</xdr:col>
      <xdr:colOff>6382</xdr:colOff>
      <xdr:row>11</xdr:row>
      <xdr:rowOff>5656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2C71124-82D9-4025-828F-75CF6465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20217374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23</xdr:col>
      <xdr:colOff>6382</xdr:colOff>
      <xdr:row>12</xdr:row>
      <xdr:rowOff>5659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CEFA00B8-7943-48CA-93E4-03672F8F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22744545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12</xdr:row>
      <xdr:rowOff>0</xdr:rowOff>
    </xdr:from>
    <xdr:to>
      <xdr:col>23</xdr:col>
      <xdr:colOff>6382</xdr:colOff>
      <xdr:row>13</xdr:row>
      <xdr:rowOff>5655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4C41276E-8112-41A1-9A09-7BA6FEE38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25271717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13</xdr:row>
      <xdr:rowOff>0</xdr:rowOff>
    </xdr:from>
    <xdr:to>
      <xdr:col>23</xdr:col>
      <xdr:colOff>6382</xdr:colOff>
      <xdr:row>14</xdr:row>
      <xdr:rowOff>5656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CEFE7520-DC47-4D34-88C6-C20CFF8C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27798889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</xdr:row>
      <xdr:rowOff>0</xdr:rowOff>
    </xdr:from>
    <xdr:to>
      <xdr:col>26</xdr:col>
      <xdr:colOff>6383</xdr:colOff>
      <xdr:row>4</xdr:row>
      <xdr:rowOff>5656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EB4719FE-A6D3-4FB6-B4F5-77CC6CAB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7" y="2527172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4</xdr:row>
      <xdr:rowOff>0</xdr:rowOff>
    </xdr:from>
    <xdr:to>
      <xdr:col>29</xdr:col>
      <xdr:colOff>6383</xdr:colOff>
      <xdr:row>5</xdr:row>
      <xdr:rowOff>5656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84EC46B0-900D-4F9D-89BC-7B6FA581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5054343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5</xdr:row>
      <xdr:rowOff>0</xdr:rowOff>
    </xdr:from>
    <xdr:to>
      <xdr:col>29</xdr:col>
      <xdr:colOff>6383</xdr:colOff>
      <xdr:row>6</xdr:row>
      <xdr:rowOff>5656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A0C663F-3227-4BFD-BC66-905096DC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7581515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2</xdr:row>
      <xdr:rowOff>0</xdr:rowOff>
    </xdr:from>
    <xdr:to>
      <xdr:col>14</xdr:col>
      <xdr:colOff>5344</xdr:colOff>
      <xdr:row>3</xdr:row>
      <xdr:rowOff>5657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1BEDF3B6-AD41-4296-A3BF-3ED36F81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132" y="0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17</xdr:col>
      <xdr:colOff>5342</xdr:colOff>
      <xdr:row>3</xdr:row>
      <xdr:rowOff>5657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71371241-E53C-4A1A-8B02-3AE32778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1768" y="0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17</xdr:col>
      <xdr:colOff>5342</xdr:colOff>
      <xdr:row>4</xdr:row>
      <xdr:rowOff>5656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F361C0A-BF97-44D4-B796-D0AE5D1B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1768" y="2527172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2</xdr:row>
      <xdr:rowOff>0</xdr:rowOff>
    </xdr:from>
    <xdr:to>
      <xdr:col>20</xdr:col>
      <xdr:colOff>5343</xdr:colOff>
      <xdr:row>3</xdr:row>
      <xdr:rowOff>5657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FA9123CD-46F7-40CF-A33B-506F424C1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405" y="0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3</xdr:row>
      <xdr:rowOff>0</xdr:rowOff>
    </xdr:from>
    <xdr:to>
      <xdr:col>20</xdr:col>
      <xdr:colOff>5343</xdr:colOff>
      <xdr:row>4</xdr:row>
      <xdr:rowOff>5656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833CBA-9D48-4FBA-9D93-94E7ADBA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405" y="2527172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4</xdr:row>
      <xdr:rowOff>0</xdr:rowOff>
    </xdr:from>
    <xdr:to>
      <xdr:col>20</xdr:col>
      <xdr:colOff>3693</xdr:colOff>
      <xdr:row>5</xdr:row>
      <xdr:rowOff>6147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6F0F982B-93C7-4E1B-B465-D19F0EB0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722" y="5053853"/>
          <a:ext cx="20253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5</xdr:row>
      <xdr:rowOff>0</xdr:rowOff>
    </xdr:from>
    <xdr:to>
      <xdr:col>20</xdr:col>
      <xdr:colOff>5343</xdr:colOff>
      <xdr:row>6</xdr:row>
      <xdr:rowOff>5656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8737B8D-7EE5-4E29-9951-CB20D31A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405" y="7581515"/>
          <a:ext cx="204181" cy="25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14</xdr:col>
      <xdr:colOff>5344</xdr:colOff>
      <xdr:row>4</xdr:row>
      <xdr:rowOff>5656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BB1D3B54-B1A9-4A1D-934F-B62492F6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131" y="2527172"/>
          <a:ext cx="204182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17</xdr:col>
      <xdr:colOff>5342</xdr:colOff>
      <xdr:row>5</xdr:row>
      <xdr:rowOff>5656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CDCFAC02-9F07-435D-A73B-4E1E43E5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1768" y="5054343"/>
          <a:ext cx="20418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17</xdr:col>
      <xdr:colOff>3694</xdr:colOff>
      <xdr:row>6</xdr:row>
      <xdr:rowOff>6033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2C2F3C96-2098-4C16-B022-BCE1F61E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580779"/>
          <a:ext cx="202532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6</xdr:row>
      <xdr:rowOff>0</xdr:rowOff>
    </xdr:from>
    <xdr:to>
      <xdr:col>20</xdr:col>
      <xdr:colOff>3693</xdr:colOff>
      <xdr:row>7</xdr:row>
      <xdr:rowOff>6147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2EAE839B-616A-4BD2-8C5B-99C48A9A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722" y="10107706"/>
          <a:ext cx="20253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7</xdr:row>
      <xdr:rowOff>0</xdr:rowOff>
    </xdr:from>
    <xdr:to>
      <xdr:col>20</xdr:col>
      <xdr:colOff>3693</xdr:colOff>
      <xdr:row>8</xdr:row>
      <xdr:rowOff>6034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BA9E05A-BAED-4535-A44C-DA7FBDF0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722" y="12634632"/>
          <a:ext cx="20253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8</xdr:row>
      <xdr:rowOff>0</xdr:rowOff>
    </xdr:from>
    <xdr:to>
      <xdr:col>20</xdr:col>
      <xdr:colOff>3693</xdr:colOff>
      <xdr:row>9</xdr:row>
      <xdr:rowOff>6147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5B431F35-4C30-4609-8ECD-1EDA46D61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722" y="15161559"/>
          <a:ext cx="202531" cy="25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9</xdr:row>
      <xdr:rowOff>0</xdr:rowOff>
    </xdr:from>
    <xdr:to>
      <xdr:col>20</xdr:col>
      <xdr:colOff>3693</xdr:colOff>
      <xdr:row>10</xdr:row>
      <xdr:rowOff>6033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95AACFD1-12CA-45A2-AE4F-61157FBE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722" y="17688485"/>
          <a:ext cx="202531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0</xdr:rowOff>
    </xdr:from>
    <xdr:to>
      <xdr:col>23</xdr:col>
      <xdr:colOff>6574</xdr:colOff>
      <xdr:row>15</xdr:row>
      <xdr:rowOff>8015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CAEEF77A-B861-443E-89E9-20318BEE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516" y="16529459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</xdr:row>
      <xdr:rowOff>0</xdr:rowOff>
    </xdr:from>
    <xdr:to>
      <xdr:col>26</xdr:col>
      <xdr:colOff>6383</xdr:colOff>
      <xdr:row>5</xdr:row>
      <xdr:rowOff>5656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8E3BBB71-B766-44D4-9308-A951F884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7" y="5054343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</xdr:row>
      <xdr:rowOff>0</xdr:rowOff>
    </xdr:from>
    <xdr:to>
      <xdr:col>26</xdr:col>
      <xdr:colOff>6575</xdr:colOff>
      <xdr:row>6</xdr:row>
      <xdr:rowOff>8017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DE2993B2-B040-4931-B2D1-4990EA76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516" y="17037459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6</xdr:row>
      <xdr:rowOff>0</xdr:rowOff>
    </xdr:from>
    <xdr:to>
      <xdr:col>29</xdr:col>
      <xdr:colOff>6383</xdr:colOff>
      <xdr:row>7</xdr:row>
      <xdr:rowOff>5657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DC9DA902-C487-461F-8408-A7676F69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10108687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29</xdr:col>
      <xdr:colOff>6383</xdr:colOff>
      <xdr:row>8</xdr:row>
      <xdr:rowOff>5658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E78AD761-367E-487F-A283-40E9F667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12635859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</xdr:row>
      <xdr:rowOff>0</xdr:rowOff>
    </xdr:from>
    <xdr:to>
      <xdr:col>29</xdr:col>
      <xdr:colOff>6383</xdr:colOff>
      <xdr:row>9</xdr:row>
      <xdr:rowOff>5656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C44C7C16-F2C7-4982-A764-48FA7E1C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15163030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9</xdr:row>
      <xdr:rowOff>0</xdr:rowOff>
    </xdr:from>
    <xdr:to>
      <xdr:col>29</xdr:col>
      <xdr:colOff>6383</xdr:colOff>
      <xdr:row>10</xdr:row>
      <xdr:rowOff>5657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8A3ADEE2-C4B2-4DA0-B2B9-6BCF0AADD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17690202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</xdr:row>
      <xdr:rowOff>0</xdr:rowOff>
    </xdr:from>
    <xdr:to>
      <xdr:col>26</xdr:col>
      <xdr:colOff>6383</xdr:colOff>
      <xdr:row>7</xdr:row>
      <xdr:rowOff>5657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27DAFF63-E431-47A1-BA7A-33C65F37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7" y="10108687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10</xdr:row>
      <xdr:rowOff>0</xdr:rowOff>
    </xdr:from>
    <xdr:to>
      <xdr:col>29</xdr:col>
      <xdr:colOff>6383</xdr:colOff>
      <xdr:row>11</xdr:row>
      <xdr:rowOff>5656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A029A545-61F2-4751-89D3-8E1E66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20217374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11</xdr:row>
      <xdr:rowOff>0</xdr:rowOff>
    </xdr:from>
    <xdr:to>
      <xdr:col>29</xdr:col>
      <xdr:colOff>6383</xdr:colOff>
      <xdr:row>12</xdr:row>
      <xdr:rowOff>5659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1B1C7171-77B0-406F-A3E8-68DFC4A4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22744545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12</xdr:row>
      <xdr:rowOff>0</xdr:rowOff>
    </xdr:from>
    <xdr:to>
      <xdr:col>29</xdr:col>
      <xdr:colOff>6383</xdr:colOff>
      <xdr:row>13</xdr:row>
      <xdr:rowOff>5655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228894E6-8938-49AE-BFC6-58C90B0E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25271717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13</xdr:row>
      <xdr:rowOff>0</xdr:rowOff>
    </xdr:from>
    <xdr:to>
      <xdr:col>29</xdr:col>
      <xdr:colOff>6383</xdr:colOff>
      <xdr:row>14</xdr:row>
      <xdr:rowOff>5656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23A7D4B5-B34B-469F-8721-54C83001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313" y="27798889"/>
          <a:ext cx="205221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9545</xdr:colOff>
      <xdr:row>3</xdr:row>
      <xdr:rowOff>5657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6195421A-4270-4819-ADBB-5CFB7772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86" y="0"/>
          <a:ext cx="208383" cy="25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15</xdr:row>
      <xdr:rowOff>0</xdr:rowOff>
    </xdr:from>
    <xdr:to>
      <xdr:col>23</xdr:col>
      <xdr:colOff>10921</xdr:colOff>
      <xdr:row>16</xdr:row>
      <xdr:rowOff>5655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C149D53-8ABD-4C64-9160-6B8B1D6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040" y="32853232"/>
          <a:ext cx="209760" cy="2520000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7</xdr:row>
      <xdr:rowOff>0</xdr:rowOff>
    </xdr:from>
    <xdr:to>
      <xdr:col>26</xdr:col>
      <xdr:colOff>10782</xdr:colOff>
      <xdr:row>8</xdr:row>
      <xdr:rowOff>5658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AE3BE77-5EFC-4A37-80AD-BB0B161F3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8" y="12635859"/>
          <a:ext cx="209619" cy="25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13150</xdr:colOff>
      <xdr:row>3</xdr:row>
      <xdr:rowOff>5399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21DC6BC-8D21-4515-ABFF-D8D9A541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13150</xdr:colOff>
      <xdr:row>4</xdr:row>
      <xdr:rowOff>5401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F9188DA-3057-4B58-97C7-57EE27264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1460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16158</xdr:colOff>
      <xdr:row>5</xdr:row>
      <xdr:rowOff>6737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720DDBEC-C6A0-4067-B685-19D6EC0B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3" y="502652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16158</xdr:colOff>
      <xdr:row>6</xdr:row>
      <xdr:rowOff>6736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1C983C3-0D73-46E7-B799-468912B5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3" y="753978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16158</xdr:colOff>
      <xdr:row>7</xdr:row>
      <xdr:rowOff>6737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47DED0B-8900-4978-82DC-02435B568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3" y="1005305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16158</xdr:colOff>
      <xdr:row>8</xdr:row>
      <xdr:rowOff>6736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BC178586-4F73-49F7-822B-D6B2C557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3" y="1256631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16158</xdr:colOff>
      <xdr:row>9</xdr:row>
      <xdr:rowOff>6738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9D47E5C5-0073-40E7-9718-C4A771A3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3" y="1507957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11562</xdr:colOff>
      <xdr:row>10</xdr:row>
      <xdr:rowOff>9766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B3FA75C1-8D14-4171-9706-6FFA1F40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757164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11562</xdr:colOff>
      <xdr:row>11</xdr:row>
      <xdr:rowOff>9765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68B32E3-1F17-4B2F-AF87-8DD9158E8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20081875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11562</xdr:colOff>
      <xdr:row>12</xdr:row>
      <xdr:rowOff>9766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A84D477-01E2-468B-8EC2-3DB1300B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2259210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11562</xdr:colOff>
      <xdr:row>13</xdr:row>
      <xdr:rowOff>9766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121F9D8-8435-4FA0-9BA1-9DB64771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2510234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11562</xdr:colOff>
      <xdr:row>14</xdr:row>
      <xdr:rowOff>9765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E4A4BD3-380B-492A-9640-9D8CC3EC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2761257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11562</xdr:colOff>
      <xdr:row>15</xdr:row>
      <xdr:rowOff>9766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FF83D4F-186C-460D-B2F1-B12B083C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3012281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11562</xdr:colOff>
      <xdr:row>16</xdr:row>
      <xdr:rowOff>9765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2C5BFA0-2652-4921-95E9-5FB829D50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3263304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11562</xdr:colOff>
      <xdr:row>17</xdr:row>
      <xdr:rowOff>9766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D545E00-0D02-409B-B3F2-0DDA0562A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3514328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11562</xdr:colOff>
      <xdr:row>18</xdr:row>
      <xdr:rowOff>9766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3F89D81E-95F0-4627-B6F4-E0BCBF7D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3765351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11562</xdr:colOff>
      <xdr:row>19</xdr:row>
      <xdr:rowOff>9765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8980B1C-16C1-4379-8ABA-14993A405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4016375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11562</xdr:colOff>
      <xdr:row>20</xdr:row>
      <xdr:rowOff>9766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5F8149BB-A349-4DB8-8E77-4804C231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4267398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11562</xdr:colOff>
      <xdr:row>21</xdr:row>
      <xdr:rowOff>9766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359581FB-C434-43C7-B613-364D2979E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4518421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11562</xdr:colOff>
      <xdr:row>22</xdr:row>
      <xdr:rowOff>9765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E43BD4AE-E18D-4869-8783-F1926174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4769445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11562</xdr:colOff>
      <xdr:row>23</xdr:row>
      <xdr:rowOff>9766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6435DB-9A26-44E9-A8CE-812BC0AB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5020468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11562</xdr:colOff>
      <xdr:row>24</xdr:row>
      <xdr:rowOff>9765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626F0ED-61BF-4346-9F2A-BFC001A9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52714922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11562</xdr:colOff>
      <xdr:row>25</xdr:row>
      <xdr:rowOff>9766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53749A82-24FC-47C0-B529-04E5B86C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5522515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11562</xdr:colOff>
      <xdr:row>26</xdr:row>
      <xdr:rowOff>9766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1586558A-008A-420C-B297-ED8B424C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5773539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11562</xdr:colOff>
      <xdr:row>27</xdr:row>
      <xdr:rowOff>9765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A8C38426-58C0-499F-BCAC-48CE0E28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60245625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11562</xdr:colOff>
      <xdr:row>28</xdr:row>
      <xdr:rowOff>9766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91577E5-A912-4565-A3A6-22631361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6275585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11562</xdr:colOff>
      <xdr:row>29</xdr:row>
      <xdr:rowOff>9766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1D6DAF7-7D42-4B8B-ABD4-AD7EF2DE9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6526609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11562</xdr:colOff>
      <xdr:row>30</xdr:row>
      <xdr:rowOff>9765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F91D11E6-B923-403B-9B2F-E61BE393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6777632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11562</xdr:colOff>
      <xdr:row>31</xdr:row>
      <xdr:rowOff>9766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A27313D-9C50-4A0C-BF2A-6A9685CC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7028656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11562</xdr:colOff>
      <xdr:row>32</xdr:row>
      <xdr:rowOff>9765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6DCFCFC-108C-44BF-972C-F71B811D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7279679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11562</xdr:colOff>
      <xdr:row>33</xdr:row>
      <xdr:rowOff>9766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48FFB6C6-0B98-483B-A2B5-7E2FEE33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7530703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11562</xdr:colOff>
      <xdr:row>34</xdr:row>
      <xdr:rowOff>9766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2AC5AAC8-D02F-41C7-B3A8-B2DEDD07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7781726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11562</xdr:colOff>
      <xdr:row>35</xdr:row>
      <xdr:rowOff>9765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F045FA23-9467-4000-9B88-226AB117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8032750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11562</xdr:colOff>
      <xdr:row>36</xdr:row>
      <xdr:rowOff>9766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87A86E05-F102-4965-8415-B3A1C854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8283773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11562</xdr:colOff>
      <xdr:row>37</xdr:row>
      <xdr:rowOff>9766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DCA56FD6-5983-46DE-9742-CB980AA6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8534796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11562</xdr:colOff>
      <xdr:row>38</xdr:row>
      <xdr:rowOff>9765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27FA8083-F4F8-4D2F-A8E2-7FA04756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8785820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11562</xdr:colOff>
      <xdr:row>39</xdr:row>
      <xdr:rowOff>9766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09ED7E8-F5E3-480D-8851-B4E72C539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9036843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11562</xdr:colOff>
      <xdr:row>40</xdr:row>
      <xdr:rowOff>9765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3E43508F-66E9-491A-A1B8-9C22DFA0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92878672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11562</xdr:colOff>
      <xdr:row>41</xdr:row>
      <xdr:rowOff>9766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3CC78E97-BFC7-4A1A-9A75-4DE7261E6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9538890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11562</xdr:colOff>
      <xdr:row>42</xdr:row>
      <xdr:rowOff>9766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8C87E6EB-5EE1-4BB6-BC6A-9B01507C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9789914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11562</xdr:colOff>
      <xdr:row>43</xdr:row>
      <xdr:rowOff>9765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A2B2DD8A-8881-4254-9440-6BE2A673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00409375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11562</xdr:colOff>
      <xdr:row>44</xdr:row>
      <xdr:rowOff>9766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1C3243D-FAA5-4E68-B79C-7AB1928A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0291960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11562</xdr:colOff>
      <xdr:row>45</xdr:row>
      <xdr:rowOff>9766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182B8C11-444B-433B-BAC9-A88ECBD9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0542984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11562</xdr:colOff>
      <xdr:row>46</xdr:row>
      <xdr:rowOff>9765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DE3C66C0-32CB-430D-9F78-56F723AF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0794007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11562</xdr:colOff>
      <xdr:row>47</xdr:row>
      <xdr:rowOff>9766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DC610B0E-5448-4755-9476-4268ED67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1045031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11562</xdr:colOff>
      <xdr:row>48</xdr:row>
      <xdr:rowOff>9765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89500491-8F84-4700-B54A-9876909B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1296054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11562</xdr:colOff>
      <xdr:row>49</xdr:row>
      <xdr:rowOff>9766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3C35B7B8-E0F2-4A7B-AA7B-81663749A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1547078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11562</xdr:colOff>
      <xdr:row>50</xdr:row>
      <xdr:rowOff>9766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889F16F7-24AA-4891-8131-91AF8C80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1798101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11562</xdr:colOff>
      <xdr:row>51</xdr:row>
      <xdr:rowOff>9765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F2DD1BAB-7519-40AC-BE91-5061FD97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2049125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11562</xdr:colOff>
      <xdr:row>52</xdr:row>
      <xdr:rowOff>9766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20D6FB7F-E196-44F5-A5CE-00ACA51E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2300148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11562</xdr:colOff>
      <xdr:row>53</xdr:row>
      <xdr:rowOff>9766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C1AF599B-9320-496C-9253-E441ECF9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2551171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11562</xdr:colOff>
      <xdr:row>54</xdr:row>
      <xdr:rowOff>9765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64E2D792-03A3-4722-BC6E-D3CF772A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2802195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11562</xdr:colOff>
      <xdr:row>55</xdr:row>
      <xdr:rowOff>9766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3419663-E5EC-4351-B16F-5C996A6C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3053218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11562</xdr:colOff>
      <xdr:row>56</xdr:row>
      <xdr:rowOff>9765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CA4900E4-3923-4B14-BEFB-376931B2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33042422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11562</xdr:colOff>
      <xdr:row>57</xdr:row>
      <xdr:rowOff>9766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A47703F-AD89-472E-8E9C-F20AABAC4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3555265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11562</xdr:colOff>
      <xdr:row>58</xdr:row>
      <xdr:rowOff>9766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E735D91-6835-43EF-992E-6EC407B1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3806289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11562</xdr:colOff>
      <xdr:row>59</xdr:row>
      <xdr:rowOff>9765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1A084278-0D43-4A57-85C9-E25151E2C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40573125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11562</xdr:colOff>
      <xdr:row>60</xdr:row>
      <xdr:rowOff>9766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7743B37-E2BA-445C-944C-C2840A681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4308335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11562</xdr:colOff>
      <xdr:row>61</xdr:row>
      <xdr:rowOff>9766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5E894950-CBFC-442E-8C96-D58E72A5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4559359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11562</xdr:colOff>
      <xdr:row>62</xdr:row>
      <xdr:rowOff>9765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7AD52941-C138-4AEE-BF02-D8E2DE00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4810382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11562</xdr:colOff>
      <xdr:row>63</xdr:row>
      <xdr:rowOff>9766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4D8F036-C03F-45E6-AEEE-3D736D1B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5061406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11562</xdr:colOff>
      <xdr:row>64</xdr:row>
      <xdr:rowOff>9765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12E4530E-B371-436F-9F09-2BB8FF66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5312429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11562</xdr:colOff>
      <xdr:row>65</xdr:row>
      <xdr:rowOff>9766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CB494DD0-1B92-4DB8-B162-8DE6E330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5563453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11562</xdr:colOff>
      <xdr:row>66</xdr:row>
      <xdr:rowOff>9766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34DDA016-D546-49C0-B76F-1C30D535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5814476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11562</xdr:colOff>
      <xdr:row>67</xdr:row>
      <xdr:rowOff>9765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202FD61-2CB2-4E37-9820-E90A07F4A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60655000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11562</xdr:colOff>
      <xdr:row>68</xdr:row>
      <xdr:rowOff>9766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9C51D150-6633-4AA9-AB3A-7A6A04BF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6316523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11562</xdr:colOff>
      <xdr:row>69</xdr:row>
      <xdr:rowOff>9766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7C07235B-764A-4C69-9192-5B64A536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6567546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11562</xdr:colOff>
      <xdr:row>70</xdr:row>
      <xdr:rowOff>9765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525B58F8-B362-4279-8455-B347DDD6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6818570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11562</xdr:colOff>
      <xdr:row>71</xdr:row>
      <xdr:rowOff>9766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965072BE-18ED-442C-886D-49483928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7069593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11562</xdr:colOff>
      <xdr:row>72</xdr:row>
      <xdr:rowOff>9765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A72319AA-A501-42F1-9324-EC7101D9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73206172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11562</xdr:colOff>
      <xdr:row>73</xdr:row>
      <xdr:rowOff>9766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EB391AA2-3D53-434B-B79D-25403676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75716406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11562</xdr:colOff>
      <xdr:row>74</xdr:row>
      <xdr:rowOff>9766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2E31417E-C45B-46F2-8F8D-F20A3B3D4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78226641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11562</xdr:colOff>
      <xdr:row>75</xdr:row>
      <xdr:rowOff>9765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59B0C54-2C62-432E-9465-B6B51608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80736875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11562</xdr:colOff>
      <xdr:row>76</xdr:row>
      <xdr:rowOff>9766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DB8CE8D4-297B-401A-ACCA-9822774C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83247109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11562</xdr:colOff>
      <xdr:row>77</xdr:row>
      <xdr:rowOff>9766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17C08B8E-72DF-4F74-AFA5-0E6D76D2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85757344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11562</xdr:colOff>
      <xdr:row>78</xdr:row>
      <xdr:rowOff>9765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17BC7F20-87EB-46D2-97CB-8CB4AA1B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88267578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11562</xdr:colOff>
      <xdr:row>79</xdr:row>
      <xdr:rowOff>9766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4760FBB6-F090-4BF2-A14B-B9FD749E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90777813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11562</xdr:colOff>
      <xdr:row>80</xdr:row>
      <xdr:rowOff>9765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C2038F2E-5204-451D-A4E2-E9349F31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93288047"/>
          <a:ext cx="210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</xdr:col>
      <xdr:colOff>11562</xdr:colOff>
      <xdr:row>81</xdr:row>
      <xdr:rowOff>9766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21BD8E4D-907F-4382-8600-1B4A501E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34" y="195798281"/>
          <a:ext cx="210000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5ECE3-9204-4CCB-8C6E-D0330BA3F819}">
  <dimension ref="A1:M37"/>
  <sheetViews>
    <sheetView tabSelected="1" zoomScaleNormal="100" zoomScaleSheetLayoutView="100" workbookViewId="0">
      <selection activeCell="E9" sqref="E9:G9"/>
    </sheetView>
  </sheetViews>
  <sheetFormatPr defaultRowHeight="12.5" x14ac:dyDescent="0.25"/>
  <cols>
    <col min="1" max="1" width="1.7265625" customWidth="1"/>
    <col min="2" max="2" width="3.26953125" customWidth="1"/>
    <col min="3" max="3" width="10" style="21" customWidth="1"/>
    <col min="4" max="4" width="9.26953125" style="21" customWidth="1"/>
    <col min="5" max="5" width="7.453125" style="21" customWidth="1"/>
    <col min="6" max="6" width="8.90625" style="21" customWidth="1"/>
    <col min="7" max="7" width="10" style="21" customWidth="1"/>
    <col min="8" max="8" width="4.90625" customWidth="1"/>
    <col min="9" max="9" width="3.6328125" customWidth="1"/>
    <col min="10" max="10" width="9.1796875" customWidth="1"/>
    <col min="11" max="11" width="3.81640625" customWidth="1"/>
    <col min="12" max="12" width="19.7265625" customWidth="1"/>
    <col min="13" max="13" width="11.453125" customWidth="1"/>
  </cols>
  <sheetData>
    <row r="1" spans="1:13" ht="19.5" customHeight="1" x14ac:dyDescent="0.25"/>
    <row r="2" spans="1:13" ht="18" customHeight="1" x14ac:dyDescent="0.4">
      <c r="A2" s="10"/>
      <c r="B2" s="10"/>
      <c r="C2" s="10"/>
      <c r="D2" s="10"/>
      <c r="E2" s="10"/>
      <c r="F2" s="10"/>
      <c r="G2" s="10"/>
      <c r="J2" s="52" t="s">
        <v>7</v>
      </c>
      <c r="K2" s="52"/>
      <c r="L2" s="52"/>
      <c r="M2" s="53"/>
    </row>
    <row r="3" spans="1:13" ht="18" customHeight="1" x14ac:dyDescent="0.45">
      <c r="A3" s="54" t="s">
        <v>14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3"/>
    </row>
    <row r="4" spans="1:13" ht="13" x14ac:dyDescent="0.3">
      <c r="A4" s="55" t="s">
        <v>0</v>
      </c>
      <c r="B4" s="55"/>
      <c r="C4" s="55"/>
      <c r="D4" s="55"/>
      <c r="E4" s="56"/>
      <c r="F4" s="56"/>
      <c r="G4" s="56"/>
      <c r="H4" s="57" t="s">
        <v>4</v>
      </c>
      <c r="I4" s="57"/>
      <c r="J4" s="58"/>
      <c r="K4" s="58"/>
      <c r="L4" s="58"/>
      <c r="M4" s="53"/>
    </row>
    <row r="5" spans="1:13" ht="13.5" customHeight="1" x14ac:dyDescent="0.3">
      <c r="A5" s="55" t="s">
        <v>16</v>
      </c>
      <c r="B5" s="55"/>
      <c r="C5" s="55"/>
      <c r="D5" s="55"/>
      <c r="E5" s="58"/>
      <c r="F5" s="58"/>
      <c r="G5" s="58"/>
      <c r="H5" s="59" t="s">
        <v>8</v>
      </c>
      <c r="I5" s="59"/>
      <c r="J5" s="59"/>
      <c r="K5" s="60"/>
      <c r="L5" s="60"/>
      <c r="M5" s="53"/>
    </row>
    <row r="6" spans="1:13" ht="13.5" customHeight="1" x14ac:dyDescent="0.3">
      <c r="A6" s="55" t="s">
        <v>3</v>
      </c>
      <c r="B6" s="55"/>
      <c r="C6" s="55"/>
      <c r="D6" s="55"/>
      <c r="E6" s="61"/>
      <c r="F6" s="61"/>
      <c r="G6" s="61"/>
      <c r="H6" s="18" t="s">
        <v>1</v>
      </c>
      <c r="I6" s="18"/>
      <c r="J6" s="62" t="s">
        <v>10</v>
      </c>
      <c r="K6" s="62"/>
      <c r="L6" s="62"/>
      <c r="M6" s="53"/>
    </row>
    <row r="7" spans="1:13" ht="13.5" customHeight="1" x14ac:dyDescent="0.3">
      <c r="A7" s="55" t="s">
        <v>101</v>
      </c>
      <c r="B7" s="55"/>
      <c r="C7" s="55"/>
      <c r="D7" s="55"/>
      <c r="E7" s="63" t="s">
        <v>20</v>
      </c>
      <c r="F7" s="63"/>
      <c r="G7" s="63"/>
      <c r="H7" s="64" t="s">
        <v>136</v>
      </c>
      <c r="I7" s="65"/>
      <c r="J7" s="65"/>
      <c r="K7" s="65"/>
      <c r="L7" s="65"/>
      <c r="M7" s="53"/>
    </row>
    <row r="8" spans="1:13" ht="13" x14ac:dyDescent="0.3">
      <c r="A8" s="55" t="s">
        <v>5</v>
      </c>
      <c r="B8" s="55"/>
      <c r="C8" s="55"/>
      <c r="D8" s="55"/>
      <c r="E8" s="58"/>
      <c r="F8" s="58"/>
      <c r="G8" s="58"/>
      <c r="H8" s="70" t="s">
        <v>9</v>
      </c>
      <c r="I8" s="70"/>
      <c r="J8" s="70"/>
      <c r="K8" s="70"/>
      <c r="L8" s="70"/>
      <c r="M8" s="53"/>
    </row>
    <row r="9" spans="1:13" ht="13.5" thickBot="1" x14ac:dyDescent="0.35">
      <c r="A9" s="55" t="s">
        <v>15</v>
      </c>
      <c r="B9" s="55"/>
      <c r="C9" s="55"/>
      <c r="D9" s="55"/>
      <c r="E9" s="71" t="s">
        <v>129</v>
      </c>
      <c r="F9" s="71"/>
      <c r="G9" s="71"/>
      <c r="H9" s="72" t="s">
        <v>128</v>
      </c>
      <c r="I9" s="72"/>
      <c r="J9" s="73"/>
      <c r="K9" s="19">
        <v>0</v>
      </c>
      <c r="L9" s="34" t="s">
        <v>99</v>
      </c>
      <c r="M9" s="53"/>
    </row>
    <row r="10" spans="1:13" ht="13" x14ac:dyDescent="0.3">
      <c r="A10" s="55" t="s">
        <v>97</v>
      </c>
      <c r="B10" s="55"/>
      <c r="C10" s="55"/>
      <c r="D10" s="55"/>
      <c r="E10" s="74" t="str">
        <f>IF($E$7="","",IF(OR($E$7="k1",$E$7="k2",$E$7="k3",$E$7="k4",$E$7="k5",$E$7="k10",$E$7="k11",$E$7="k12",$E$7="k13",$E$7="k14",$E$7="k20",$E$7="k21",$E$7="k22",$E$7="k23",$E$7="k24"),"1",IF(OR($E$7="k30",$E$7="k31",$E$7="k32",$E$7="k33",$E$7="k34",$E$7="k35",$E$7="k60",$E$7="k61",$E$7="k62",$E$7="k63",$E$7="k64",$E$7="k65"),"2",IF(OR($E$7="k40",$E$7="k70"),"3",IF(OR($E$7="k50",$E$7="k51",$E$7="k80",$E$7="k81"),"4",IF(OR($E$7="k150",$E$7="k180"),"5",IF(OR($E$7="k160",$E$7="k161",$E$7="k190",$E$7="k191"),"6",IF(OR($E$7="k170",$E$7="k171",$E$7="k172",$E$7="k173",$E$7="k200",$E$7="k201",$E$7="k202",$E$7="k203"),"7",IF(OR($E$7="k90",$E$7="k91",$E$7="k92",$E$7="k93",$E$7="k94",$E$7="k95",$E$7="k120",$E$7="k121",$E$7="k122",$E$7="k123",$E$7="k124",$E$7="k125",$E$7="k210",$E$7="k240"),"8",IF(OR($E$7="k100",$E$7="k130",$E$7="k220",$E$7="k221",$E$7="k250",$E$7="k251"),"9",IF(OR($E$7="k110",$E$7="k111",$E$7="k140",$E$7="k141",$E$7="k230",$E$7="k231",$E$7="k232",$E$7="k233",$E$7="k260",$E$7="k261",$E$7="k262",$E$7="k263"),"10",)))))))))))</f>
        <v>1</v>
      </c>
      <c r="F10" s="74"/>
      <c r="G10" s="74"/>
      <c r="H10" s="77" t="s">
        <v>130</v>
      </c>
      <c r="I10" s="78"/>
      <c r="J10" s="78"/>
      <c r="K10" s="78"/>
      <c r="L10" s="78"/>
      <c r="M10" s="53"/>
    </row>
    <row r="11" spans="1:13" ht="13.5" thickBot="1" x14ac:dyDescent="0.35">
      <c r="A11" s="55" t="s">
        <v>12</v>
      </c>
      <c r="B11" s="55"/>
      <c r="C11" s="55"/>
      <c r="D11" s="55"/>
      <c r="E11" s="75">
        <v>0</v>
      </c>
      <c r="F11" s="76"/>
      <c r="G11" s="76"/>
      <c r="H11" s="80" t="s">
        <v>135</v>
      </c>
      <c r="I11" s="80"/>
      <c r="J11" s="79"/>
      <c r="K11" s="79"/>
      <c r="L11" s="79"/>
      <c r="M11" s="53"/>
    </row>
    <row r="12" spans="1:13" ht="24" customHeight="1" thickBot="1" x14ac:dyDescent="0.3">
      <c r="A12" s="13"/>
      <c r="B12" s="14" t="s">
        <v>13</v>
      </c>
      <c r="C12" s="17" t="s">
        <v>132</v>
      </c>
      <c r="D12" s="22" t="s">
        <v>133</v>
      </c>
      <c r="E12" s="22" t="s">
        <v>134</v>
      </c>
      <c r="F12" s="22" t="s">
        <v>125</v>
      </c>
      <c r="G12" s="22" t="s">
        <v>131</v>
      </c>
      <c r="H12" s="66" t="s">
        <v>96</v>
      </c>
      <c r="I12" s="67"/>
      <c r="J12" s="68"/>
      <c r="K12" s="68"/>
      <c r="L12" s="69"/>
      <c r="M12" s="53"/>
    </row>
    <row r="13" spans="1:13" ht="14.25" customHeight="1" x14ac:dyDescent="0.25">
      <c r="A13" s="3"/>
      <c r="B13" s="9">
        <v>1</v>
      </c>
      <c r="C13" s="37">
        <v>716</v>
      </c>
      <c r="D13" s="37">
        <v>50</v>
      </c>
      <c r="E13" s="38">
        <v>1</v>
      </c>
      <c r="F13" s="39">
        <f t="shared" ref="F13:F28" si="0">IF(C13="","",C13*D13*E13/1000000)</f>
        <v>3.5799999999999998E-2</v>
      </c>
      <c r="G13" s="40">
        <f t="shared" ref="G13:G28" si="1">IF(C13="","",IF(AND(к1,м),р*(7765+пт)*E13,0)+IF(AND(к1,п),р*(8215+пт)*E13,0)+IF(AND(к1,л),р*(8470+пт)*E13,0)+IF(AND(к1,г),р*(8565+пт)*E13,0)+IF(AND(к1,гм),р*(8940+пт)*E13,0)+IF(AND(к1,ш),р*(9325+пт)*E13,0)+IF(AND(к1,х),р*(10160+пт)*E13,0)+IF(AND(к1,эм0),р*(19005+пт)*E13,0)+IF(AND(к1,эм1),р*(19489+пт*E13),0)+IF(AND(к1,эм2),р*(20717+пт)*E13,0)+IF(AND(к1,эм3),р*(21699+пт)*E13,0)+IF(AND(к1,эг0),р*(20480+пт)*E13,0)+IF(AND(к1,эг1),р*(20971+пт)*E13,0)+IF(AND(к1,эг2),р*(22199+пт)*E13,0)+IF(AND(к1,эг3),р*(23181+пт)*E13,0)+IF(AND(к2,м),(р*(7765+пт)+кв)*E13,0)+IF(AND(к2,п),(р*(8215+пт)+кв)*E13,0)+IF(AND(к2,л),(р*(8470+пт)+кв)*E13,0)+IF(AND(к2,г),(р*(8565+пт)+кв)*E13,0)+IF(AND(к2,гм),(р*(8940+пт)+кв)*E13,0)+IF(AND(к2,ш),(р*(9325+пт)+кв)*E13,0)+IF(AND(к2,х),(р*(10160+пт)+кв)*E13,0)+IF(AND(к2,эм0),(р*(19005+пт)+кв)*E13,0)+IF(AND(к2,эм1),(р*(19489+пт)+кв)*E13,0)+IF(AND(к2,эм2),(р*(20717+пт)+кв)*E13,0)+IF(AND(к2,эм3),(р*(21699+пт)+кв)*E13,0)+IF(AND(к2,эг0),(р*(20480+пт)+кв)*E13,0)+IF(AND(к2,эг1),(р*(20971+пт)+кв)*E13,0)+IF(AND(к2,эг2),(р*(22199+пт)+кв)*E13,0)+IF(AND(к2,эг3),(р*(23181+пт)+кв)*E13,0)+IF(AND(к3,м),(р*(7765+пт)+кв*1.5)*E13,0)+IF(AND(к3,п),(р*(8215+пт)+кв*1.5)*E13,0)+IF(AND(к3,л),(р*(8470+пт)+кв*1.5)*E13,0)+IF(AND(к3,г),(р*(8565+пт)+кв*1.5)*E13,0)+IF(AND(к3,гм),(р*(8940+пт)+кв*1.5)*E13,0)+IF(AND(к3,ш),(р*(9325+пт)+кв*1.5)*E13,0)+IF(AND(к3,х),(р*(10160+пт)+кв*1.5)*E13,0)+IF(AND(к3,эм0),(р*(19005+пт)+кв*1.5)*E13,0)+IF(AND(к3,эм1),(р*(19489+пт)+кв*1.5)*E13,0)+IF(AND(к3,эм2),(р*(20717+пт)+кв*1.5)*E13,0)+IF(AND(к3,эм3),(р*(21699+пт)+кв*1.5)*E13,0)+IF(AND(к3,эг0),(р*(20480+пт)+кв*1.5)*E13,0)+IF(AND(к3,эг1),(р*(20971+пт)+кв*1.5)*E13,0)+IF(AND(к3,эг2),(р*(22199+пт)+кв*1.5)*E13,0)+IF(AND(к3,эг3),(р*(23181+пт)+кв*1.5)*E13,0)+IF(AND(к4,м),(р*(7765+пт)+кв*2)*E13,0)+IF(AND(к4,п),(р*(8215+пт)+кв*2)*E13,0)+IF(AND(к4,л),(р*(8470+пт)+кв*2)*E13,0)+IF(AND(к4,г),(р*(8565+пт)+кв*2)*E13,0)+IF(AND(к4,гм),(р*(8940+пт)+кв*2)*E13,0)+IF(AND(к4,ш),(р*(9325+пт)+кв*2)*E13,0)+IF(AND(к4,х),(р*(10160+пт)+кв*2)*E13,0)+IF(AND(к4,эм0),(р*(19005+пт)+кв*2)*E13,0)+IF(AND(к4,эм1),(р*(19489+пт)+кв*2)*E13,0)+IF(AND(к4,эм2),(р*(20717+пт)+кв*2)*E13,0)+IF(AND(к4,эм3),(р*(21699+пт)+кв*2)*E13,0)+IF(AND(к4,эг0),(р*(20480+пт)+кв*2)*E13,0)+IF(AND(к4,эг1),(р*(20971+пт)+кв*2)*E13,0)+IF(AND(к4,эг2),(р*(22199+пт)+кв*2)*E13,0)+IF(AND(к4,эг3),(р*(23181+пт)+кв*2)*E13,0)+IF(AND(к5,м),(кв/2+с+р/7.2*7765+р*0+р*пт)*E13,0)+IF(AND(к5,п),(кв/2+с+р/7.2*7765+р*450+р*пт)*E13,0)+IF(AND(к5,л),(кв/2+с+р/7.2*7765+р*705+р*пт)*E13,0)+IF(AND(к5,г),(кв/2+с+р/7.2*7765+р*800+р*пт)*E13,0)+IF(AND(к5,гм),(кв/2+с+р/7.2*7765+р*1175+р*пт)*E13,0)+IF(AND(к5,ш),(кв/2+с+р/7.2*7765+р*1560+р*пт)*E13,0)+IF(AND(к5,х),(кв/2+с+р/7.2*7765+р*2395+р*пт)*E13,0)+IF(AND(к5,эм0),(кв/2+с+р/7.2*7765+р*11240+р*пт)*E13,0)+IF(AND(к5,эм1),(кв/2+с+р/7.2*7765+р*11724+р*пт)*E13,0)+IF(AND(к5,эм2),(кв/2+с+р/7.2*7765+р*12952+р*пт)*E13,0)+IF(AND(к5,эм3),(кв/2+с+р/7.2*7765+р*13934+р*пт)*E13,0)+IF(AND(к5,эг0),(кв/2+с+р/7.2*7765+р*12715+р*пт)*E13,0)+IF(AND(к5,эг1),(кв/2+с+р/7.2*7765+р*13206+р*пт)*E13,0)+IF(AND(к5,эг2),(кв/2+с+р/7.2*7765+р*14434+р*пт)*E13,0)+IF(AND(к5,эг3),(кв/2+с+р/7.2*7765+р*15416+р*пт)*E13,0)+IF(AND(к6,м),(кв/2*1.5+с1+р/7.2*7765+р*0+р*пт)*E13,0)+IF(AND(к6,п),(кв/2*1.5+с1+р/7.2*7765+р*450+р*пт)*E13,0)+IF(AND(к6,л),(кв/2*1.5+с1+р/7.2*7765+р*705+р*пт)*E13,0)+IF(AND(к6,г),(кв/2*1.5+с1+р/7.2*7765+р*800+р*пт)*E13,0)+IF(AND(к6,гм),(кв/2*1.5+с1+р/7.2*7765+р*1175+р*пт)*E13,0)+IF(AND(к6,ш),(кв/2*1.5+с1+р/7.2*7765+р*1560+р*пт)*E13,0)+IF(AND(к6,х),(кв/2*1.5+с1+р/7.2*7765+р*2395+р*пт)*E13,0)+IF(AND(к6,эм0),(кв/2*1.5+с1+р/7.2*7765+р*11240+р*пт)*E13,0)+IF(AND(к6,эм1),(кв/2*1.5+с1+р/7.2*7765+р*11724+р*пт)*E13,0)+IF(AND(к6,эм2),(кв/2*1.5+с1+р/7.2*7765+р*12952+р*пт)*E13,0)+IF(AND(к6,эм3),(кв/2*1.5+с1+р/7.2*7765+р*13934+р*пт)*E13,0)+IF(AND(к6,эг0),(кв/2*1.5+с1+р/7.2*7765+р*12715+р*пт)*E13,0)+IF(AND(к6,эг1),(кв/2*1.5+с1+р/7.2*7765+р*13206+р*пт)*E13,0)+IF(AND(к6,эг2),(кв/2*1.5+с1+р/7.2*7765+р*14434+р*пт)*E13,0)+IF(AND(к6,эг3),(кв/2*1.5+с1+р/7.2*7765+р*15416+р*пт)*E13,0)+IF(AND(к7,м),(кв/2*2+с2+р/7.2*7765+р*0+р*пт)*E13,0)+IF(AND(к7,п),(кв/2*2+с2+р/7.2*7765+р*450+р*пт)*E13,0)+IF(AND(к7,л),(кв/2*2+с2+р/7.2*7765+р*705+р*пт)*E13,0)+IF(AND(к7,г),(кв/2*2+с2+р/7.2*7765+р*800+р*пт)*E13,0)+IF(AND(к7,гм),(кв/2*2+с2+р/7.2*7765+р*1175+р*пт)*E13,0)+IF(AND(к7,ш),(кв/2*2+с2+р/7.2*7765+р*1560+р*пт)*E13,0)+IF(AND(к7,х),(кв/2*2+с2+р/7.2*7765+р*2395+р*пт)*E13,0)+IF(AND(к7,эм0),(кв/2*2+с2+р/7.2*7765+р*11240+р*пт)*E13,0)+IF(AND(к7,эм1),(кв/2*2+с2+р/7.2*7765+р*11724+р*пт)*E13,0)+IF(AND(к7,эм2),(кв/2*2+с2+р/7.2*7765+р*12952+р*пт)*E13,0)+IF(AND(к7,эм3),(кв/2*2+с2+р/7.2*7765+р*13934+р*пт)*E13,0)+IF(AND(к7,эг0),(кв/2*2+с2+р/7.2*7765+р*12715+р*пт)*E13,0)+IF(AND(к7,эг1),(кв/2*2+с2+р/7.2*7765+р*13206+р*пт)*E13,0)+IF(AND(к7,эг2),(кв/2*2+с2+р/7.2*7765+р*14434+р*пт)*E13,0)+IF(AND(к7,эг3),(кв/2*2+с2+р/7.2*7765+р*15416+р*пт)*E13,0)+IF(AND(к8,м),(кв+с8+р*0+р*пт)*E13,0)+IF(AND(к8,п),(кв+с8+р*450+р*пт)*E13,0)+IF(AND(к8,л),(кв+с8+р*705+р*пт)*E13,0)+IF(AND(к8,г),(кв+с8+р*800+р*пт)*E13,0)+IF(AND(к8,гм),(кв+с8+р*1175+р*пт)*E13,0)+IF(AND(к8,ш),(кв+с8+р*1560+р*пт)*E13,0)+IF(AND(к8,х),(кв+с8+р*2395+р*пт)*E13,0)+IF(AND(к8,эм0),(кв+с8+р*11240+р*пт)*E13,0)+IF(AND(к8,эм1),(кв+с8+р*11724+р*пт)*E13,0)+IF(AND(к8,эм2),(кв+с8+р*12952+р*пт)*E13,0)+IF(AND(к8,эм3),(кв+с8+р*13934+р*пт)*E13,0)+IF(AND(к8,эг0),(кв+с8+р*12715+р*пт)*E13,0)+IF(AND(к8,эг1),(кв+с8+р*13206+р*пт)*E13,0)+IF(AND(к8,эг2),(кв+с8+р*14434+р*пт)*E13,0)+IF(AND(к8,эг3),(кв+с8+р*15416+р*пт)*E13,0)+IF(AND(к9,м),(кв*1.5+с9+р*0+р*пт)*E13,0)+IF(AND(к9,п),(кв*1.5+с9+р*450+р*пт)*E13,0)+IF(AND(к9,л),(кв*1.5+с9+р*705+р*пт)*E13,0)+IF(AND(к9,г),(кв*1.5+с9+р*800+р*пт)*E13,0)+IF(AND(к9,гм),(кв*1.5+с9+р*1175+р*пт)*E13,0)+IF(AND(к9,ш),(кв*1.5+с9+р*1560+р*пт)*E13,0)+IF(AND(к9,х),(кв*1.5+с9+р*2395+р*пт)*E13,0)+IF(AND(к9,эм0),(кв*1.5+с9+р*11240+р*пт)*E13,0)+IF(AND(к9,эм1),(кв*1.5+с9+р*11724+р*пт)*E13,0)+IF(AND(к9,эм2),(кв*1.5+с9+р*12952+р*пт)*E13,0)+IF(AND(к9,эм3),(кв*1.5+с9+р*13934+р*пт)*E13,0)+IF(AND(к9,эг0),(кв*1.5+с9+р*12715+р*пт)*E13,0)+IF(AND(к9,эг1),(кв*1.5+с9+р*13206+р*пт)*E13,0)+IF(AND(к9,эг2),(кв*1.5+с9+р*14434+р*пт)*E13,0)+IF(AND(к9,эг3),(кв*1.5+с9+р*15416+р*пт)*E13,0)+IF(AND(к10,м),(кв*2+с10+р*0+р*пт)*E13,0)+IF(AND(к10,п),(кв*2+с10+р*450+р*пт)*E13,0)+IF(AND(к10,л),(кв*2+с10+р*705+р*пт)*E13,0)+IF(AND(к10,г),(кв*2+с10+р*800+р*пт)*E13,0)+IF(AND(к10,гм),(кв*2+с10+р*1175+р*пт)*E13,0)+IF(AND(к10,ш),(кв*2+с10+р*1560+р*пт)*E13,0)+IF(AND(к10,х),(кв*2+с10+р*2395+р*пт)*E13,0)+IF(AND(к10,эм0),(кв*2+с10+р*11240+р*пт)*E13,0)+IF(AND(к10,эм1),(кв*2+с10+р*11724+р*пт)*E13,0)+IF(AND(к10,эм2),(кв*2+с10+р*12952+р*пт)*E13,0)+IF(AND(к10,эм3),(кв*2+с10+р*13934+р*пт)*E13,0)+IF(AND(к10,эг0),(кв*2+с10+р*12715+р*пт)*E13,0)+IF(AND(к10,эг1),(кв*2+с10+р*13206+р*пт)*E13,0)+IF(AND(к10,эг2),(кв*2+с10+р*14434+р*пт)*E13,0)+IF(AND(к10,эг3),(кв*2+с10+р*15416+р*пт)*E13,0))</f>
        <v>277.98699999999997</v>
      </c>
      <c r="H13" s="84"/>
      <c r="I13" s="85"/>
      <c r="J13" s="85"/>
      <c r="K13" s="85"/>
      <c r="L13" s="86"/>
      <c r="M13" s="53"/>
    </row>
    <row r="14" spans="1:13" ht="14.25" customHeight="1" x14ac:dyDescent="0.25">
      <c r="A14" s="3"/>
      <c r="B14" s="5">
        <v>2</v>
      </c>
      <c r="C14" s="41"/>
      <c r="D14" s="41"/>
      <c r="E14" s="41"/>
      <c r="F14" s="42" t="str">
        <f t="shared" si="0"/>
        <v/>
      </c>
      <c r="G14" s="43" t="str">
        <f t="shared" si="1"/>
        <v/>
      </c>
      <c r="H14" s="81"/>
      <c r="I14" s="82"/>
      <c r="J14" s="82"/>
      <c r="K14" s="82"/>
      <c r="L14" s="83"/>
      <c r="M14" s="53"/>
    </row>
    <row r="15" spans="1:13" ht="14.25" customHeight="1" x14ac:dyDescent="0.25">
      <c r="A15" s="3"/>
      <c r="B15" s="5">
        <v>3</v>
      </c>
      <c r="C15" s="41"/>
      <c r="D15" s="41"/>
      <c r="E15" s="41"/>
      <c r="F15" s="42" t="str">
        <f t="shared" si="0"/>
        <v/>
      </c>
      <c r="G15" s="43" t="str">
        <f t="shared" si="1"/>
        <v/>
      </c>
      <c r="H15" s="81"/>
      <c r="I15" s="82"/>
      <c r="J15" s="82"/>
      <c r="K15" s="82"/>
      <c r="L15" s="83"/>
      <c r="M15" s="53"/>
    </row>
    <row r="16" spans="1:13" ht="14.25" customHeight="1" x14ac:dyDescent="0.25">
      <c r="A16" s="3"/>
      <c r="B16" s="5">
        <v>4</v>
      </c>
      <c r="C16" s="41"/>
      <c r="D16" s="41"/>
      <c r="E16" s="41"/>
      <c r="F16" s="42" t="str">
        <f t="shared" si="0"/>
        <v/>
      </c>
      <c r="G16" s="43" t="str">
        <f t="shared" si="1"/>
        <v/>
      </c>
      <c r="H16" s="81"/>
      <c r="I16" s="82"/>
      <c r="J16" s="82"/>
      <c r="K16" s="82"/>
      <c r="L16" s="83"/>
      <c r="M16" s="53"/>
    </row>
    <row r="17" spans="1:13" s="1" customFormat="1" ht="14.25" customHeight="1" x14ac:dyDescent="0.35">
      <c r="A17" s="6"/>
      <c r="B17" s="5">
        <v>5</v>
      </c>
      <c r="C17" s="41"/>
      <c r="D17" s="41"/>
      <c r="E17" s="41"/>
      <c r="F17" s="42" t="str">
        <f t="shared" si="0"/>
        <v/>
      </c>
      <c r="G17" s="43" t="str">
        <f t="shared" si="1"/>
        <v/>
      </c>
      <c r="H17" s="81"/>
      <c r="I17" s="82"/>
      <c r="J17" s="82"/>
      <c r="K17" s="82"/>
      <c r="L17" s="83"/>
      <c r="M17" s="53"/>
    </row>
    <row r="18" spans="1:13" s="1" customFormat="1" ht="14.25" customHeight="1" x14ac:dyDescent="0.35">
      <c r="A18" s="6"/>
      <c r="B18" s="5">
        <v>6</v>
      </c>
      <c r="C18" s="41"/>
      <c r="D18" s="41"/>
      <c r="E18" s="41"/>
      <c r="F18" s="42" t="str">
        <f t="shared" si="0"/>
        <v/>
      </c>
      <c r="G18" s="43" t="str">
        <f t="shared" si="1"/>
        <v/>
      </c>
      <c r="H18" s="81"/>
      <c r="I18" s="82"/>
      <c r="J18" s="82"/>
      <c r="K18" s="82"/>
      <c r="L18" s="83"/>
      <c r="M18" s="53"/>
    </row>
    <row r="19" spans="1:13" ht="14.25" customHeight="1" x14ac:dyDescent="0.25">
      <c r="A19" s="3"/>
      <c r="B19" s="5">
        <v>7</v>
      </c>
      <c r="C19" s="41"/>
      <c r="D19" s="41"/>
      <c r="E19" s="41"/>
      <c r="F19" s="42" t="str">
        <f t="shared" si="0"/>
        <v/>
      </c>
      <c r="G19" s="43" t="str">
        <f t="shared" si="1"/>
        <v/>
      </c>
      <c r="H19" s="81"/>
      <c r="I19" s="82"/>
      <c r="J19" s="82"/>
      <c r="K19" s="82"/>
      <c r="L19" s="83"/>
      <c r="M19" s="53"/>
    </row>
    <row r="20" spans="1:13" ht="14.25" customHeight="1" x14ac:dyDescent="0.25">
      <c r="A20" s="3"/>
      <c r="B20" s="5">
        <v>8</v>
      </c>
      <c r="C20" s="41"/>
      <c r="D20" s="41"/>
      <c r="E20" s="41"/>
      <c r="F20" s="42" t="str">
        <f t="shared" si="0"/>
        <v/>
      </c>
      <c r="G20" s="43" t="str">
        <f t="shared" si="1"/>
        <v/>
      </c>
      <c r="H20" s="81"/>
      <c r="I20" s="82"/>
      <c r="J20" s="82"/>
      <c r="K20" s="82"/>
      <c r="L20" s="83"/>
      <c r="M20" s="53"/>
    </row>
    <row r="21" spans="1:13" ht="14.25" customHeight="1" x14ac:dyDescent="0.25">
      <c r="A21" s="3"/>
      <c r="B21" s="5">
        <v>9</v>
      </c>
      <c r="C21" s="41"/>
      <c r="D21" s="41"/>
      <c r="E21" s="41"/>
      <c r="F21" s="42" t="str">
        <f t="shared" si="0"/>
        <v/>
      </c>
      <c r="G21" s="43" t="str">
        <f t="shared" si="1"/>
        <v/>
      </c>
      <c r="H21" s="81"/>
      <c r="I21" s="82"/>
      <c r="J21" s="82"/>
      <c r="K21" s="82"/>
      <c r="L21" s="83"/>
      <c r="M21" s="53"/>
    </row>
    <row r="22" spans="1:13" ht="14.25" customHeight="1" x14ac:dyDescent="0.25">
      <c r="A22" s="3"/>
      <c r="B22" s="5">
        <v>10</v>
      </c>
      <c r="C22" s="41"/>
      <c r="D22" s="41"/>
      <c r="E22" s="41"/>
      <c r="F22" s="42" t="str">
        <f t="shared" si="0"/>
        <v/>
      </c>
      <c r="G22" s="43" t="str">
        <f t="shared" si="1"/>
        <v/>
      </c>
      <c r="H22" s="81"/>
      <c r="I22" s="82"/>
      <c r="J22" s="82"/>
      <c r="K22" s="82"/>
      <c r="L22" s="83"/>
      <c r="M22" s="53"/>
    </row>
    <row r="23" spans="1:13" ht="14.25" customHeight="1" x14ac:dyDescent="0.25">
      <c r="A23" s="3"/>
      <c r="B23" s="5">
        <v>11</v>
      </c>
      <c r="C23" s="41"/>
      <c r="D23" s="41"/>
      <c r="E23" s="41"/>
      <c r="F23" s="42" t="str">
        <f t="shared" si="0"/>
        <v/>
      </c>
      <c r="G23" s="43" t="str">
        <f t="shared" si="1"/>
        <v/>
      </c>
      <c r="H23" s="81"/>
      <c r="I23" s="82"/>
      <c r="J23" s="82"/>
      <c r="K23" s="82"/>
      <c r="L23" s="83"/>
      <c r="M23" s="53"/>
    </row>
    <row r="24" spans="1:13" ht="14.25" customHeight="1" x14ac:dyDescent="0.25">
      <c r="A24" s="3"/>
      <c r="B24" s="5">
        <v>12</v>
      </c>
      <c r="C24" s="41"/>
      <c r="D24" s="41"/>
      <c r="E24" s="41"/>
      <c r="F24" s="42" t="str">
        <f t="shared" si="0"/>
        <v/>
      </c>
      <c r="G24" s="43" t="str">
        <f t="shared" si="1"/>
        <v/>
      </c>
      <c r="H24" s="81"/>
      <c r="I24" s="82"/>
      <c r="J24" s="82"/>
      <c r="K24" s="82"/>
      <c r="L24" s="83"/>
      <c r="M24" s="53"/>
    </row>
    <row r="25" spans="1:13" ht="14.25" customHeight="1" x14ac:dyDescent="0.25">
      <c r="A25" s="3"/>
      <c r="B25" s="5">
        <v>13</v>
      </c>
      <c r="C25" s="41"/>
      <c r="D25" s="41"/>
      <c r="E25" s="41"/>
      <c r="F25" s="42" t="str">
        <f t="shared" si="0"/>
        <v/>
      </c>
      <c r="G25" s="43" t="str">
        <f t="shared" si="1"/>
        <v/>
      </c>
      <c r="H25" s="81"/>
      <c r="I25" s="82"/>
      <c r="J25" s="82"/>
      <c r="K25" s="82"/>
      <c r="L25" s="83"/>
      <c r="M25" s="53"/>
    </row>
    <row r="26" spans="1:13" ht="14.25" customHeight="1" x14ac:dyDescent="0.25">
      <c r="A26" s="3"/>
      <c r="B26" s="5">
        <v>14</v>
      </c>
      <c r="C26" s="41"/>
      <c r="D26" s="41"/>
      <c r="E26" s="41"/>
      <c r="F26" s="42" t="str">
        <f t="shared" si="0"/>
        <v/>
      </c>
      <c r="G26" s="43" t="str">
        <f t="shared" si="1"/>
        <v/>
      </c>
      <c r="H26" s="81"/>
      <c r="I26" s="82"/>
      <c r="J26" s="82"/>
      <c r="K26" s="82"/>
      <c r="L26" s="83"/>
      <c r="M26" s="53"/>
    </row>
    <row r="27" spans="1:13" ht="14.25" customHeight="1" x14ac:dyDescent="0.25">
      <c r="A27" s="3"/>
      <c r="B27" s="5">
        <v>15</v>
      </c>
      <c r="C27" s="41"/>
      <c r="D27" s="41"/>
      <c r="E27" s="41"/>
      <c r="F27" s="42" t="str">
        <f t="shared" si="0"/>
        <v/>
      </c>
      <c r="G27" s="43" t="str">
        <f t="shared" si="1"/>
        <v/>
      </c>
      <c r="H27" s="81"/>
      <c r="I27" s="82"/>
      <c r="J27" s="82"/>
      <c r="K27" s="82"/>
      <c r="L27" s="83"/>
      <c r="M27" s="53"/>
    </row>
    <row r="28" spans="1:13" ht="14.25" customHeight="1" thickBot="1" x14ac:dyDescent="0.3">
      <c r="A28" s="3"/>
      <c r="B28" s="8">
        <v>16</v>
      </c>
      <c r="C28" s="44"/>
      <c r="D28" s="44"/>
      <c r="E28" s="45"/>
      <c r="F28" s="46" t="str">
        <f t="shared" si="0"/>
        <v/>
      </c>
      <c r="G28" s="40" t="str">
        <f t="shared" si="1"/>
        <v/>
      </c>
      <c r="H28" s="87"/>
      <c r="I28" s="88"/>
      <c r="J28" s="88"/>
      <c r="K28" s="88"/>
      <c r="L28" s="89"/>
      <c r="M28" s="53"/>
    </row>
    <row r="29" spans="1:13" ht="14.15" customHeight="1" thickBot="1" x14ac:dyDescent="0.3">
      <c r="A29" s="3"/>
      <c r="B29" s="16"/>
      <c r="C29" s="90" t="s">
        <v>98</v>
      </c>
      <c r="D29" s="91"/>
      <c r="E29" s="47">
        <f>SUM(E13:E28)</f>
        <v>1</v>
      </c>
      <c r="F29" s="48">
        <f>SUM(F13:F28)</f>
        <v>3.5799999999999998E-2</v>
      </c>
      <c r="G29" s="49">
        <f>SUM(G13:G28)</f>
        <v>277.98699999999997</v>
      </c>
      <c r="H29" s="92"/>
      <c r="I29" s="93"/>
      <c r="J29" s="93"/>
      <c r="K29" s="93"/>
      <c r="L29" s="94"/>
      <c r="M29" s="53"/>
    </row>
    <row r="30" spans="1:13" ht="14.15" customHeight="1" thickBot="1" x14ac:dyDescent="0.3">
      <c r="A30" s="3"/>
      <c r="B30" s="16"/>
      <c r="C30" s="95" t="s">
        <v>11</v>
      </c>
      <c r="D30" s="96"/>
      <c r="E30" s="50">
        <f>IF(пт&gt;0,E29,0)</f>
        <v>0</v>
      </c>
      <c r="F30" s="51">
        <f>IF(пт&gt;0,F29,0)</f>
        <v>0</v>
      </c>
      <c r="G30" s="49">
        <f>IF(F30=0,0,пт*F30)</f>
        <v>0</v>
      </c>
      <c r="H30" s="92"/>
      <c r="I30" s="93"/>
      <c r="J30" s="93"/>
      <c r="K30" s="93"/>
      <c r="L30" s="94"/>
      <c r="M30" s="53"/>
    </row>
    <row r="31" spans="1:13" ht="20" customHeight="1" thickBot="1" x14ac:dyDescent="0.3">
      <c r="A31" s="3"/>
      <c r="B31" s="11"/>
      <c r="C31" s="97" t="s">
        <v>2</v>
      </c>
      <c r="D31" s="97"/>
      <c r="E31" s="97"/>
      <c r="F31" s="97"/>
      <c r="G31" s="98"/>
      <c r="H31" s="99">
        <f>G29+G30</f>
        <v>277.98699999999997</v>
      </c>
      <c r="I31" s="100"/>
      <c r="J31" s="100"/>
      <c r="K31" s="100"/>
      <c r="L31" s="101"/>
      <c r="M31" s="53"/>
    </row>
    <row r="32" spans="1:13" ht="20" customHeight="1" thickBot="1" x14ac:dyDescent="0.3">
      <c r="A32" s="4"/>
      <c r="B32" s="95" t="s">
        <v>103</v>
      </c>
      <c r="C32" s="95"/>
      <c r="D32" s="95"/>
      <c r="E32" s="95"/>
      <c r="F32" s="95"/>
      <c r="G32" s="95"/>
      <c r="H32" s="30">
        <v>0</v>
      </c>
      <c r="I32" s="35" t="s">
        <v>99</v>
      </c>
      <c r="J32" s="102">
        <f>H31*H32%</f>
        <v>0</v>
      </c>
      <c r="K32" s="103"/>
      <c r="L32" s="104"/>
      <c r="M32" s="53"/>
    </row>
    <row r="33" spans="1:13" ht="20" customHeight="1" thickBot="1" x14ac:dyDescent="0.3">
      <c r="A33" s="4"/>
      <c r="B33" s="95" t="s">
        <v>100</v>
      </c>
      <c r="C33" s="95"/>
      <c r="D33" s="95"/>
      <c r="E33" s="95"/>
      <c r="F33" s="95"/>
      <c r="G33" s="95"/>
      <c r="H33" s="31">
        <v>0</v>
      </c>
      <c r="I33" s="36" t="s">
        <v>99</v>
      </c>
      <c r="J33" s="106">
        <f>H31*H33%</f>
        <v>0</v>
      </c>
      <c r="K33" s="107"/>
      <c r="L33" s="108"/>
      <c r="M33" s="53"/>
    </row>
    <row r="34" spans="1:13" ht="22" customHeight="1" thickBot="1" x14ac:dyDescent="0.35">
      <c r="A34" s="3"/>
      <c r="F34" s="55" t="s">
        <v>102</v>
      </c>
      <c r="G34" s="55"/>
      <c r="H34" s="20"/>
      <c r="I34" s="20"/>
      <c r="J34" s="109">
        <f>SUM(H31+J32+J33)</f>
        <v>277.98699999999997</v>
      </c>
      <c r="K34" s="110"/>
      <c r="L34" s="111"/>
      <c r="M34" s="53"/>
    </row>
    <row r="35" spans="1:13" ht="22" customHeight="1" thickBot="1" x14ac:dyDescent="0.35">
      <c r="A35" s="3"/>
      <c r="F35" s="55" t="s">
        <v>104</v>
      </c>
      <c r="G35" s="55"/>
      <c r="H35" s="20"/>
      <c r="I35" s="20"/>
      <c r="J35" s="112" t="str">
        <f>IF(K9=0,"Скидки нет",SUM(J34-(J34)*K9%))</f>
        <v>Скидки нет</v>
      </c>
      <c r="K35" s="113"/>
      <c r="L35" s="114"/>
      <c r="M35" s="53"/>
    </row>
    <row r="36" spans="1:13" ht="46" customHeight="1" x14ac:dyDescent="0.25">
      <c r="A36" s="3"/>
      <c r="B36" s="105" t="s">
        <v>6</v>
      </c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53"/>
    </row>
    <row r="37" spans="1:13" ht="12.75" customHeight="1" x14ac:dyDescent="0.25">
      <c r="A37" s="15"/>
      <c r="B37" s="15"/>
      <c r="C37" s="15"/>
      <c r="D37" s="15"/>
      <c r="E37" s="12"/>
      <c r="F37" s="12"/>
      <c r="G37" s="12"/>
      <c r="H37" s="7"/>
      <c r="I37" s="7"/>
      <c r="J37" s="7"/>
      <c r="K37" s="2"/>
      <c r="L37" s="2"/>
      <c r="M37" s="53"/>
    </row>
  </sheetData>
  <sheetProtection sheet="1" objects="1" scenarios="1" selectLockedCells="1"/>
  <dataConsolidate/>
  <mergeCells count="62">
    <mergeCell ref="B36:L36"/>
    <mergeCell ref="B33:G33"/>
    <mergeCell ref="J33:L33"/>
    <mergeCell ref="F34:G34"/>
    <mergeCell ref="J34:L34"/>
    <mergeCell ref="F35:G35"/>
    <mergeCell ref="J35:L35"/>
    <mergeCell ref="C30:D30"/>
    <mergeCell ref="H30:L30"/>
    <mergeCell ref="C31:G31"/>
    <mergeCell ref="H31:L31"/>
    <mergeCell ref="B32:G32"/>
    <mergeCell ref="J32:L32"/>
    <mergeCell ref="H25:L25"/>
    <mergeCell ref="H26:L26"/>
    <mergeCell ref="H27:L27"/>
    <mergeCell ref="H28:L28"/>
    <mergeCell ref="C29:D29"/>
    <mergeCell ref="H29:L29"/>
    <mergeCell ref="H24:L24"/>
    <mergeCell ref="H13:L13"/>
    <mergeCell ref="H14:L14"/>
    <mergeCell ref="H15:L15"/>
    <mergeCell ref="H16:L16"/>
    <mergeCell ref="H17:L17"/>
    <mergeCell ref="H18:L18"/>
    <mergeCell ref="H19:L19"/>
    <mergeCell ref="H20:L20"/>
    <mergeCell ref="H21:L21"/>
    <mergeCell ref="H22:L22"/>
    <mergeCell ref="H23:L23"/>
    <mergeCell ref="H7:L7"/>
    <mergeCell ref="H12:L12"/>
    <mergeCell ref="A8:D8"/>
    <mergeCell ref="E8:G8"/>
    <mergeCell ref="H8:L8"/>
    <mergeCell ref="A9:D9"/>
    <mergeCell ref="E9:G9"/>
    <mergeCell ref="H9:J9"/>
    <mergeCell ref="A10:D10"/>
    <mergeCell ref="E10:G10"/>
    <mergeCell ref="A11:D11"/>
    <mergeCell ref="E11:G11"/>
    <mergeCell ref="H10:L10"/>
    <mergeCell ref="J11:L11"/>
    <mergeCell ref="H11:I11"/>
    <mergeCell ref="J2:L2"/>
    <mergeCell ref="M2:M37"/>
    <mergeCell ref="A3:L3"/>
    <mergeCell ref="A4:D4"/>
    <mergeCell ref="E4:G4"/>
    <mergeCell ref="H4:I4"/>
    <mergeCell ref="J4:L4"/>
    <mergeCell ref="A5:D5"/>
    <mergeCell ref="E5:G5"/>
    <mergeCell ref="H5:J5"/>
    <mergeCell ref="K5:L5"/>
    <mergeCell ref="A6:D6"/>
    <mergeCell ref="E6:G6"/>
    <mergeCell ref="J6:L6"/>
    <mergeCell ref="A7:D7"/>
    <mergeCell ref="E7:G7"/>
  </mergeCells>
  <dataValidations count="7">
    <dataValidation operator="equal" allowBlank="1" showInputMessage="1" showErrorMessage="1" sqref="K5:L5" xr:uid="{BF12B9A9-7D97-46BE-8DBA-91FE705FDC23}"/>
    <dataValidation type="decimal" allowBlank="1" showInputMessage="1" showErrorMessage="1" error="превышена максимальная высота прессования" sqref="C13:D28" xr:uid="{DD081280-7810-48E1-8046-802CCA651B46}">
      <formula1>0</formula1>
      <formula2>2400</formula2>
    </dataValidation>
    <dataValidation type="list" allowBlank="1" showInputMessage="1" showErrorMessage="1" sqref="K9" xr:uid="{45BE5387-D294-4E3B-A54C-14FEF2CCF2F4}">
      <formula1>"0,10,15,20,25,30"</formula1>
    </dataValidation>
    <dataValidation type="list" allowBlank="1" showInputMessage="1" showErrorMessage="1" sqref="E9:G9" xr:uid="{A17B93BB-A9DB-4659-8840-D9F257C4CAB7}">
      <formula1>"Матовая,Премиум,Люкс,Глянцевая,Глянцевая металлик,Шелкография,Хамелеон,Эмаль мат. 0 кат.,Эмаль мат. 1 кат.,Эмаль мат. 2 кат.,Эмаль мат. 3 кат.,Эмаль глянц. 0 кат.,Эмаль глянц. 1 кат.,Эмаль глянц. 2 кат.,Эмаль глянц. 3 кат."</formula1>
    </dataValidation>
    <dataValidation type="list" allowBlank="1" showInputMessage="1" showErrorMessage="1" sqref="H32" xr:uid="{AED129F4-3931-4E4D-9229-ABCA690B8474}">
      <formula1>"0,10,20,30"</formula1>
    </dataValidation>
    <dataValidation type="list" allowBlank="1" showInputMessage="1" showErrorMessage="1" sqref="H33" xr:uid="{63885B38-287E-4D09-A1E3-3D1A26753C8E}">
      <formula1>"0,25"</formula1>
    </dataValidation>
    <dataValidation type="list" allowBlank="1" showInputMessage="1" showErrorMessage="1" sqref="E11:G11" xr:uid="{AC7C5453-2C36-442B-9218-E59B60FFB896}">
      <formula1>"0,2300"</formula1>
    </dataValidation>
  </dataValidations>
  <pageMargins left="0.19685039370078741" right="0.19685039370078741" top="0" bottom="0" header="0" footer="0"/>
  <pageSetup paperSize="9" scale="98" orientation="portrait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D169AB-067A-4D49-BB5C-2FDCBE7958C7}">
          <x14:formula1>
            <xm:f>Лист1!$C$3:$C$81</xm:f>
          </x14:formula1>
          <xm:sqref>E7:G7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8173A-D431-462F-87CB-1F6ACA8A8779}">
  <dimension ref="B1:AD17"/>
  <sheetViews>
    <sheetView topLeftCell="B7" zoomScale="248" zoomScaleNormal="248" workbookViewId="0">
      <selection activeCell="H42" sqref="H42"/>
    </sheetView>
  </sheetViews>
  <sheetFormatPr defaultRowHeight="12.5" x14ac:dyDescent="0.25"/>
  <cols>
    <col min="1" max="1" width="18.08984375" customWidth="1"/>
    <col min="2" max="2" width="2.81640625" customWidth="1"/>
    <col min="3" max="4" width="5.1796875" customWidth="1"/>
    <col min="5" max="5" width="2.81640625" customWidth="1"/>
    <col min="6" max="7" width="5.1796875" customWidth="1"/>
    <col min="8" max="8" width="2.81640625" customWidth="1"/>
    <col min="9" max="10" width="5.1796875" customWidth="1"/>
    <col min="11" max="11" width="2.81640625" customWidth="1"/>
    <col min="12" max="13" width="5.1796875" customWidth="1"/>
    <col min="14" max="14" width="2.81640625" customWidth="1"/>
    <col min="15" max="16" width="5.1796875" customWidth="1"/>
    <col min="17" max="17" width="2.81640625" customWidth="1"/>
    <col min="18" max="19" width="5.1796875" customWidth="1"/>
    <col min="20" max="20" width="2.81640625" customWidth="1"/>
    <col min="21" max="22" width="5.1796875" customWidth="1"/>
    <col min="23" max="23" width="2.81640625" customWidth="1"/>
    <col min="24" max="25" width="5.1796875" customWidth="1"/>
    <col min="26" max="26" width="2.81640625" customWidth="1"/>
    <col min="27" max="28" width="5.1796875" customWidth="1"/>
    <col min="29" max="29" width="2.81640625" customWidth="1"/>
    <col min="30" max="31" width="5.1796875" customWidth="1"/>
    <col min="32" max="34" width="9.54296875" customWidth="1"/>
  </cols>
  <sheetData>
    <row r="1" spans="2:30" ht="32.5" customHeight="1" x14ac:dyDescent="0.25"/>
    <row r="2" spans="2:30" ht="119.5" customHeight="1" x14ac:dyDescent="0.25">
      <c r="B2" s="25" t="s">
        <v>105</v>
      </c>
      <c r="C2" s="26" t="s">
        <v>115</v>
      </c>
      <c r="D2" s="27"/>
      <c r="E2" s="25" t="s">
        <v>106</v>
      </c>
      <c r="F2" s="26" t="s">
        <v>116</v>
      </c>
      <c r="G2" s="27"/>
      <c r="H2" s="25" t="s">
        <v>107</v>
      </c>
      <c r="I2" s="26" t="s">
        <v>117</v>
      </c>
      <c r="J2" s="27"/>
      <c r="K2" s="25" t="s">
        <v>108</v>
      </c>
      <c r="L2" s="26" t="s">
        <v>118</v>
      </c>
      <c r="M2" s="27"/>
      <c r="N2" s="25" t="s">
        <v>109</v>
      </c>
      <c r="O2" s="26" t="s">
        <v>119</v>
      </c>
      <c r="P2" s="27"/>
      <c r="Q2" s="25" t="s">
        <v>110</v>
      </c>
      <c r="R2" s="26" t="s">
        <v>120</v>
      </c>
      <c r="S2" s="27"/>
      <c r="T2" s="25" t="s">
        <v>111</v>
      </c>
      <c r="U2" s="26" t="s">
        <v>121</v>
      </c>
      <c r="V2" s="27"/>
      <c r="W2" s="25" t="s">
        <v>112</v>
      </c>
      <c r="X2" s="26" t="s">
        <v>122</v>
      </c>
      <c r="Y2" s="27"/>
      <c r="Z2" s="25" t="s">
        <v>113</v>
      </c>
      <c r="AA2" s="26" t="s">
        <v>123</v>
      </c>
      <c r="AB2" s="27"/>
      <c r="AC2" s="25" t="s">
        <v>114</v>
      </c>
      <c r="AD2" s="24" t="s">
        <v>124</v>
      </c>
    </row>
    <row r="3" spans="2:30" ht="198" customHeight="1" x14ac:dyDescent="0.25">
      <c r="B3" s="28"/>
      <c r="C3" s="29" t="s">
        <v>17</v>
      </c>
      <c r="D3" s="29"/>
      <c r="E3" s="28"/>
      <c r="F3" s="29" t="s">
        <v>32</v>
      </c>
      <c r="G3" s="29"/>
      <c r="H3" s="28"/>
      <c r="I3" s="29" t="s">
        <v>38</v>
      </c>
      <c r="J3" s="29"/>
      <c r="K3" s="28"/>
      <c r="L3" s="29" t="s">
        <v>39</v>
      </c>
      <c r="M3" s="29"/>
      <c r="N3" s="28"/>
      <c r="O3" s="29" t="s">
        <v>68</v>
      </c>
      <c r="P3" s="29"/>
      <c r="Q3" s="28"/>
      <c r="R3" s="29" t="s">
        <v>69</v>
      </c>
      <c r="S3" s="29"/>
      <c r="T3" s="28"/>
      <c r="U3" s="29" t="s">
        <v>71</v>
      </c>
      <c r="V3" s="29"/>
      <c r="W3" s="28"/>
      <c r="X3" s="29" t="s">
        <v>50</v>
      </c>
      <c r="Y3" s="29"/>
      <c r="Z3" s="28"/>
      <c r="AA3" s="29" t="s">
        <v>56</v>
      </c>
      <c r="AB3" s="29"/>
      <c r="AC3" s="28"/>
      <c r="AD3" s="23" t="s">
        <v>57</v>
      </c>
    </row>
    <row r="4" spans="2:30" ht="198" customHeight="1" x14ac:dyDescent="0.25">
      <c r="B4" s="28"/>
      <c r="C4" s="29" t="s">
        <v>18</v>
      </c>
      <c r="D4" s="29"/>
      <c r="E4" s="28"/>
      <c r="F4" s="29" t="s">
        <v>33</v>
      </c>
      <c r="G4" s="29"/>
      <c r="H4" s="28"/>
      <c r="I4" s="29" t="s">
        <v>47</v>
      </c>
      <c r="J4" s="29"/>
      <c r="K4" s="28"/>
      <c r="L4" s="29" t="s">
        <v>40</v>
      </c>
      <c r="M4" s="29"/>
      <c r="N4" s="28"/>
      <c r="O4" s="29" t="s">
        <v>75</v>
      </c>
      <c r="P4" s="29"/>
      <c r="Q4" s="28"/>
      <c r="R4" s="29" t="s">
        <v>70</v>
      </c>
      <c r="S4" s="29"/>
      <c r="T4" s="28"/>
      <c r="U4" s="29" t="s">
        <v>72</v>
      </c>
      <c r="V4" s="29"/>
      <c r="W4" s="28"/>
      <c r="X4" s="29" t="s">
        <v>51</v>
      </c>
      <c r="Y4" s="29"/>
      <c r="Z4" s="28"/>
      <c r="AA4" s="29" t="s">
        <v>65</v>
      </c>
      <c r="AB4" s="29"/>
      <c r="AC4" s="28"/>
      <c r="AD4" s="23" t="s">
        <v>58</v>
      </c>
    </row>
    <row r="5" spans="2:30" ht="198" customHeight="1" x14ac:dyDescent="0.25">
      <c r="B5" s="28"/>
      <c r="C5" s="29" t="s">
        <v>20</v>
      </c>
      <c r="D5" s="29"/>
      <c r="E5" s="28"/>
      <c r="F5" s="29" t="s">
        <v>34</v>
      </c>
      <c r="G5" s="29"/>
      <c r="H5" s="28"/>
      <c r="I5" s="28"/>
      <c r="J5" s="28"/>
      <c r="K5" s="28"/>
      <c r="L5" s="29" t="s">
        <v>48</v>
      </c>
      <c r="M5" s="29"/>
      <c r="N5" s="28"/>
      <c r="O5" s="28"/>
      <c r="P5" s="28"/>
      <c r="Q5" s="28"/>
      <c r="R5" s="29" t="s">
        <v>76</v>
      </c>
      <c r="S5" s="29"/>
      <c r="T5" s="28"/>
      <c r="U5" s="29" t="s">
        <v>73</v>
      </c>
      <c r="V5" s="29"/>
      <c r="W5" s="28"/>
      <c r="X5" s="29" t="s">
        <v>52</v>
      </c>
      <c r="Y5" s="29"/>
      <c r="Z5" s="28"/>
      <c r="AA5" s="29" t="s">
        <v>83</v>
      </c>
      <c r="AB5" s="29"/>
      <c r="AC5" s="28"/>
      <c r="AD5" s="23" t="s">
        <v>66</v>
      </c>
    </row>
    <row r="6" spans="2:30" ht="198" customHeight="1" x14ac:dyDescent="0.25">
      <c r="B6" s="28"/>
      <c r="C6" s="29" t="s">
        <v>21</v>
      </c>
      <c r="D6" s="29"/>
      <c r="E6" s="28"/>
      <c r="F6" s="29" t="s">
        <v>35</v>
      </c>
      <c r="G6" s="29"/>
      <c r="H6" s="28"/>
      <c r="I6" s="28"/>
      <c r="J6" s="28"/>
      <c r="K6" s="28"/>
      <c r="L6" s="29" t="s">
        <v>49</v>
      </c>
      <c r="M6" s="29"/>
      <c r="N6" s="28"/>
      <c r="O6" s="28"/>
      <c r="P6" s="28"/>
      <c r="Q6" s="28"/>
      <c r="R6" s="29" t="s">
        <v>77</v>
      </c>
      <c r="S6" s="29"/>
      <c r="T6" s="28"/>
      <c r="U6" s="29" t="s">
        <v>74</v>
      </c>
      <c r="V6" s="29"/>
      <c r="W6" s="28"/>
      <c r="X6" s="29" t="s">
        <v>53</v>
      </c>
      <c r="Y6" s="29"/>
      <c r="Z6" s="28"/>
      <c r="AA6" s="29" t="s">
        <v>84</v>
      </c>
      <c r="AB6" s="29"/>
      <c r="AC6" s="28"/>
      <c r="AD6" s="23" t="s">
        <v>67</v>
      </c>
    </row>
    <row r="7" spans="2:30" ht="198" customHeight="1" x14ac:dyDescent="0.25">
      <c r="B7" s="28"/>
      <c r="C7" s="29" t="s">
        <v>19</v>
      </c>
      <c r="D7" s="29"/>
      <c r="E7" s="28"/>
      <c r="F7" s="29" t="s">
        <v>36</v>
      </c>
      <c r="G7" s="29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 t="s">
        <v>78</v>
      </c>
      <c r="V7" s="29"/>
      <c r="W7" s="28"/>
      <c r="X7" s="29" t="s">
        <v>54</v>
      </c>
      <c r="Y7" s="29"/>
      <c r="Z7" s="28"/>
      <c r="AA7" s="29" t="s">
        <v>90</v>
      </c>
      <c r="AB7" s="29"/>
      <c r="AC7" s="28"/>
      <c r="AD7" s="23" t="s">
        <v>85</v>
      </c>
    </row>
    <row r="8" spans="2:30" ht="198" customHeight="1" x14ac:dyDescent="0.25">
      <c r="B8" s="28"/>
      <c r="C8" s="29" t="s">
        <v>22</v>
      </c>
      <c r="D8" s="29"/>
      <c r="E8" s="28"/>
      <c r="F8" s="29" t="s">
        <v>37</v>
      </c>
      <c r="G8" s="29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9" t="s">
        <v>79</v>
      </c>
      <c r="V8" s="29"/>
      <c r="W8" s="28"/>
      <c r="X8" s="29" t="s">
        <v>55</v>
      </c>
      <c r="Y8" s="29"/>
      <c r="Z8" s="28"/>
      <c r="AA8" s="29" t="s">
        <v>91</v>
      </c>
      <c r="AB8" s="29"/>
      <c r="AC8" s="28"/>
      <c r="AD8" s="23" t="s">
        <v>86</v>
      </c>
    </row>
    <row r="9" spans="2:30" ht="198" customHeight="1" x14ac:dyDescent="0.25">
      <c r="B9" s="28"/>
      <c r="C9" s="29" t="s">
        <v>23</v>
      </c>
      <c r="D9" s="29"/>
      <c r="E9" s="28"/>
      <c r="F9" s="29" t="s">
        <v>41</v>
      </c>
      <c r="G9" s="29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9" t="s">
        <v>80</v>
      </c>
      <c r="V9" s="29"/>
      <c r="W9" s="28"/>
      <c r="X9" s="29" t="s">
        <v>59</v>
      </c>
      <c r="Y9" s="29"/>
      <c r="Z9" s="28"/>
      <c r="AA9" s="28"/>
      <c r="AB9" s="28"/>
      <c r="AC9" s="28"/>
      <c r="AD9" s="23" t="s">
        <v>87</v>
      </c>
    </row>
    <row r="10" spans="2:30" ht="198" customHeight="1" x14ac:dyDescent="0.25">
      <c r="B10" s="28"/>
      <c r="C10" s="29" t="s">
        <v>24</v>
      </c>
      <c r="D10" s="29"/>
      <c r="E10" s="28"/>
      <c r="F10" s="29" t="s">
        <v>42</v>
      </c>
      <c r="G10" s="29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9" t="s">
        <v>81</v>
      </c>
      <c r="V10" s="29"/>
      <c r="W10" s="28"/>
      <c r="X10" s="29" t="s">
        <v>60</v>
      </c>
      <c r="Y10" s="29"/>
      <c r="Z10" s="28"/>
      <c r="AA10" s="28"/>
      <c r="AB10" s="28"/>
      <c r="AC10" s="28"/>
      <c r="AD10" s="23" t="s">
        <v>88</v>
      </c>
    </row>
    <row r="11" spans="2:30" ht="198" customHeight="1" x14ac:dyDescent="0.25">
      <c r="B11" s="28"/>
      <c r="C11" s="29" t="s">
        <v>25</v>
      </c>
      <c r="D11" s="29"/>
      <c r="E11" s="28"/>
      <c r="F11" s="29" t="s">
        <v>43</v>
      </c>
      <c r="G11" s="29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9" t="s">
        <v>61</v>
      </c>
      <c r="Y11" s="29"/>
      <c r="Z11" s="28"/>
      <c r="AA11" s="28"/>
      <c r="AB11" s="28"/>
      <c r="AC11" s="28"/>
      <c r="AD11" s="23" t="s">
        <v>92</v>
      </c>
    </row>
    <row r="12" spans="2:30" ht="198" customHeight="1" x14ac:dyDescent="0.25">
      <c r="B12" s="28"/>
      <c r="C12" s="29" t="s">
        <v>26</v>
      </c>
      <c r="D12" s="29"/>
      <c r="E12" s="28"/>
      <c r="F12" s="29" t="s">
        <v>44</v>
      </c>
      <c r="G12" s="29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9" t="s">
        <v>62</v>
      </c>
      <c r="Y12" s="29"/>
      <c r="Z12" s="28"/>
      <c r="AA12" s="28"/>
      <c r="AB12" s="28"/>
      <c r="AC12" s="28"/>
      <c r="AD12" s="23" t="s">
        <v>93</v>
      </c>
    </row>
    <row r="13" spans="2:30" ht="198" customHeight="1" x14ac:dyDescent="0.25">
      <c r="B13" s="28"/>
      <c r="C13" s="29" t="s">
        <v>27</v>
      </c>
      <c r="D13" s="29"/>
      <c r="E13" s="28"/>
      <c r="F13" s="29" t="s">
        <v>45</v>
      </c>
      <c r="G13" s="29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9" t="s">
        <v>63</v>
      </c>
      <c r="Y13" s="29"/>
      <c r="Z13" s="28"/>
      <c r="AA13" s="28"/>
      <c r="AB13" s="28"/>
      <c r="AC13" s="28"/>
      <c r="AD13" s="23" t="s">
        <v>94</v>
      </c>
    </row>
    <row r="14" spans="2:30" ht="198" customHeight="1" x14ac:dyDescent="0.25">
      <c r="B14" s="28"/>
      <c r="C14" s="29" t="s">
        <v>28</v>
      </c>
      <c r="D14" s="29"/>
      <c r="E14" s="28"/>
      <c r="F14" s="29" t="s">
        <v>46</v>
      </c>
      <c r="G14" s="29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9" t="s">
        <v>64</v>
      </c>
      <c r="Y14" s="29"/>
      <c r="Z14" s="28"/>
      <c r="AA14" s="28"/>
      <c r="AB14" s="28"/>
      <c r="AC14" s="28"/>
      <c r="AD14" s="23" t="s">
        <v>95</v>
      </c>
    </row>
    <row r="15" spans="2:30" ht="198" customHeight="1" x14ac:dyDescent="0.25">
      <c r="B15" s="28"/>
      <c r="C15" s="29" t="s">
        <v>29</v>
      </c>
      <c r="D15" s="29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9" t="s">
        <v>82</v>
      </c>
      <c r="Y15" s="29"/>
      <c r="Z15" s="28"/>
      <c r="AA15" s="28"/>
      <c r="AB15" s="28"/>
      <c r="AC15" s="28"/>
    </row>
    <row r="16" spans="2:30" ht="198" customHeight="1" x14ac:dyDescent="0.25">
      <c r="B16" s="28"/>
      <c r="C16" s="29" t="s">
        <v>30</v>
      </c>
      <c r="D16" s="29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9" t="s">
        <v>89</v>
      </c>
      <c r="Y16" s="29"/>
      <c r="Z16" s="28"/>
      <c r="AA16" s="28"/>
      <c r="AB16" s="28"/>
      <c r="AC16" s="28"/>
    </row>
    <row r="17" spans="2:29" ht="198" customHeight="1" x14ac:dyDescent="0.25">
      <c r="B17" s="28"/>
      <c r="C17" s="29" t="s">
        <v>31</v>
      </c>
      <c r="D17" s="29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</row>
  </sheetData>
  <sheetProtection algorithmName="SHA-512" hashValue="fxo8lJw2hINvkqGc2zXQ8EkZiu0ShkkjswtZU9gm4hPObXAe2T+hKLOacky6SK4yfcuUcJZucoAnGpiHrMs3Tg==" saltValue="4yanjZawwaZ0K8spsf3icg==" spinCount="100000" sheet="1" objects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2A99C-F073-4DD2-B53A-50A9DD350736}">
  <dimension ref="B2:C110"/>
  <sheetViews>
    <sheetView topLeftCell="A75" zoomScale="96" zoomScaleNormal="96" workbookViewId="0">
      <selection activeCell="D2" sqref="D2"/>
    </sheetView>
  </sheetViews>
  <sheetFormatPr defaultRowHeight="12.5" x14ac:dyDescent="0.25"/>
  <cols>
    <col min="2" max="2" width="2.81640625" customWidth="1"/>
  </cols>
  <sheetData>
    <row r="2" spans="2:3" ht="117" customHeight="1" x14ac:dyDescent="0.25">
      <c r="B2" s="32" t="s">
        <v>126</v>
      </c>
      <c r="C2" s="33" t="s">
        <v>127</v>
      </c>
    </row>
    <row r="3" spans="2:3" ht="198" customHeight="1" x14ac:dyDescent="0.25">
      <c r="C3" t="s">
        <v>17</v>
      </c>
    </row>
    <row r="4" spans="2:3" ht="198" customHeight="1" x14ac:dyDescent="0.25">
      <c r="C4" t="s">
        <v>18</v>
      </c>
    </row>
    <row r="5" spans="2:3" ht="198" customHeight="1" x14ac:dyDescent="0.25">
      <c r="C5" t="s">
        <v>20</v>
      </c>
    </row>
    <row r="6" spans="2:3" ht="198" customHeight="1" x14ac:dyDescent="0.25">
      <c r="C6" t="s">
        <v>21</v>
      </c>
    </row>
    <row r="7" spans="2:3" ht="198" customHeight="1" x14ac:dyDescent="0.25">
      <c r="C7" t="s">
        <v>19</v>
      </c>
    </row>
    <row r="8" spans="2:3" ht="198" customHeight="1" x14ac:dyDescent="0.25">
      <c r="C8" t="s">
        <v>22</v>
      </c>
    </row>
    <row r="9" spans="2:3" ht="198" customHeight="1" x14ac:dyDescent="0.25">
      <c r="C9" t="s">
        <v>23</v>
      </c>
    </row>
    <row r="10" spans="2:3" ht="198" customHeight="1" x14ac:dyDescent="0.25">
      <c r="C10" t="s">
        <v>24</v>
      </c>
    </row>
    <row r="11" spans="2:3" ht="198" customHeight="1" x14ac:dyDescent="0.25">
      <c r="C11" t="s">
        <v>25</v>
      </c>
    </row>
    <row r="12" spans="2:3" ht="198" customHeight="1" x14ac:dyDescent="0.25">
      <c r="C12" t="s">
        <v>26</v>
      </c>
    </row>
    <row r="13" spans="2:3" ht="198" customHeight="1" x14ac:dyDescent="0.25">
      <c r="C13" t="s">
        <v>27</v>
      </c>
    </row>
    <row r="14" spans="2:3" ht="198" customHeight="1" x14ac:dyDescent="0.25">
      <c r="C14" t="s">
        <v>28</v>
      </c>
    </row>
    <row r="15" spans="2:3" ht="198" customHeight="1" x14ac:dyDescent="0.25">
      <c r="C15" t="s">
        <v>29</v>
      </c>
    </row>
    <row r="16" spans="2:3" ht="198" customHeight="1" x14ac:dyDescent="0.25">
      <c r="C16" t="s">
        <v>30</v>
      </c>
    </row>
    <row r="17" spans="3:3" ht="198" customHeight="1" x14ac:dyDescent="0.25">
      <c r="C17" t="s">
        <v>31</v>
      </c>
    </row>
    <row r="18" spans="3:3" ht="198" customHeight="1" x14ac:dyDescent="0.25">
      <c r="C18" t="s">
        <v>32</v>
      </c>
    </row>
    <row r="19" spans="3:3" ht="198" customHeight="1" x14ac:dyDescent="0.25">
      <c r="C19" t="s">
        <v>33</v>
      </c>
    </row>
    <row r="20" spans="3:3" ht="198" customHeight="1" x14ac:dyDescent="0.25">
      <c r="C20" t="s">
        <v>34</v>
      </c>
    </row>
    <row r="21" spans="3:3" ht="198" customHeight="1" x14ac:dyDescent="0.25">
      <c r="C21" t="s">
        <v>35</v>
      </c>
    </row>
    <row r="22" spans="3:3" ht="198" customHeight="1" x14ac:dyDescent="0.25">
      <c r="C22" t="s">
        <v>36</v>
      </c>
    </row>
    <row r="23" spans="3:3" ht="198" customHeight="1" x14ac:dyDescent="0.25">
      <c r="C23" t="s">
        <v>37</v>
      </c>
    </row>
    <row r="24" spans="3:3" ht="198" customHeight="1" x14ac:dyDescent="0.25">
      <c r="C24" t="s">
        <v>38</v>
      </c>
    </row>
    <row r="25" spans="3:3" ht="198" customHeight="1" x14ac:dyDescent="0.25">
      <c r="C25" t="s">
        <v>39</v>
      </c>
    </row>
    <row r="26" spans="3:3" ht="198" customHeight="1" x14ac:dyDescent="0.25">
      <c r="C26" t="s">
        <v>40</v>
      </c>
    </row>
    <row r="27" spans="3:3" ht="198" customHeight="1" x14ac:dyDescent="0.25">
      <c r="C27" t="s">
        <v>41</v>
      </c>
    </row>
    <row r="28" spans="3:3" ht="198" customHeight="1" x14ac:dyDescent="0.25">
      <c r="C28" t="s">
        <v>42</v>
      </c>
    </row>
    <row r="29" spans="3:3" ht="198" customHeight="1" x14ac:dyDescent="0.25">
      <c r="C29" t="s">
        <v>43</v>
      </c>
    </row>
    <row r="30" spans="3:3" ht="198" customHeight="1" x14ac:dyDescent="0.25">
      <c r="C30" t="s">
        <v>44</v>
      </c>
    </row>
    <row r="31" spans="3:3" ht="198" customHeight="1" x14ac:dyDescent="0.25">
      <c r="C31" t="s">
        <v>45</v>
      </c>
    </row>
    <row r="32" spans="3:3" ht="198" customHeight="1" x14ac:dyDescent="0.25">
      <c r="C32" t="s">
        <v>46</v>
      </c>
    </row>
    <row r="33" spans="3:3" ht="198" customHeight="1" x14ac:dyDescent="0.25">
      <c r="C33" t="s">
        <v>47</v>
      </c>
    </row>
    <row r="34" spans="3:3" ht="198" customHeight="1" x14ac:dyDescent="0.25">
      <c r="C34" t="s">
        <v>48</v>
      </c>
    </row>
    <row r="35" spans="3:3" ht="198" customHeight="1" x14ac:dyDescent="0.25">
      <c r="C35" t="s">
        <v>49</v>
      </c>
    </row>
    <row r="36" spans="3:3" ht="198" customHeight="1" x14ac:dyDescent="0.25">
      <c r="C36" t="s">
        <v>50</v>
      </c>
    </row>
    <row r="37" spans="3:3" ht="198" customHeight="1" x14ac:dyDescent="0.25">
      <c r="C37" t="s">
        <v>51</v>
      </c>
    </row>
    <row r="38" spans="3:3" ht="198" customHeight="1" x14ac:dyDescent="0.25">
      <c r="C38" t="s">
        <v>52</v>
      </c>
    </row>
    <row r="39" spans="3:3" ht="198" customHeight="1" x14ac:dyDescent="0.25">
      <c r="C39" t="s">
        <v>53</v>
      </c>
    </row>
    <row r="40" spans="3:3" ht="198" customHeight="1" x14ac:dyDescent="0.25">
      <c r="C40" t="s">
        <v>54</v>
      </c>
    </row>
    <row r="41" spans="3:3" ht="198" customHeight="1" x14ac:dyDescent="0.25">
      <c r="C41" t="s">
        <v>55</v>
      </c>
    </row>
    <row r="42" spans="3:3" ht="198" customHeight="1" x14ac:dyDescent="0.25">
      <c r="C42" t="s">
        <v>56</v>
      </c>
    </row>
    <row r="43" spans="3:3" ht="198" customHeight="1" x14ac:dyDescent="0.25">
      <c r="C43" t="s">
        <v>57</v>
      </c>
    </row>
    <row r="44" spans="3:3" ht="198" customHeight="1" x14ac:dyDescent="0.25">
      <c r="C44" t="s">
        <v>58</v>
      </c>
    </row>
    <row r="45" spans="3:3" ht="198" customHeight="1" x14ac:dyDescent="0.25">
      <c r="C45" t="s">
        <v>59</v>
      </c>
    </row>
    <row r="46" spans="3:3" ht="198" customHeight="1" x14ac:dyDescent="0.25">
      <c r="C46" t="s">
        <v>60</v>
      </c>
    </row>
    <row r="47" spans="3:3" ht="198" customHeight="1" x14ac:dyDescent="0.25">
      <c r="C47" t="s">
        <v>61</v>
      </c>
    </row>
    <row r="48" spans="3:3" ht="198" customHeight="1" x14ac:dyDescent="0.25">
      <c r="C48" t="s">
        <v>62</v>
      </c>
    </row>
    <row r="49" spans="3:3" ht="198" customHeight="1" x14ac:dyDescent="0.25">
      <c r="C49" t="s">
        <v>63</v>
      </c>
    </row>
    <row r="50" spans="3:3" ht="198" customHeight="1" x14ac:dyDescent="0.25">
      <c r="C50" t="s">
        <v>64</v>
      </c>
    </row>
    <row r="51" spans="3:3" ht="198" customHeight="1" x14ac:dyDescent="0.25">
      <c r="C51" t="s">
        <v>65</v>
      </c>
    </row>
    <row r="52" spans="3:3" ht="198" customHeight="1" x14ac:dyDescent="0.25">
      <c r="C52" t="s">
        <v>66</v>
      </c>
    </row>
    <row r="53" spans="3:3" ht="198" customHeight="1" x14ac:dyDescent="0.25">
      <c r="C53" t="s">
        <v>67</v>
      </c>
    </row>
    <row r="54" spans="3:3" ht="198" customHeight="1" x14ac:dyDescent="0.25">
      <c r="C54" t="s">
        <v>68</v>
      </c>
    </row>
    <row r="55" spans="3:3" ht="198" customHeight="1" x14ac:dyDescent="0.25">
      <c r="C55" t="s">
        <v>69</v>
      </c>
    </row>
    <row r="56" spans="3:3" ht="198" customHeight="1" x14ac:dyDescent="0.25">
      <c r="C56" t="s">
        <v>70</v>
      </c>
    </row>
    <row r="57" spans="3:3" ht="198" customHeight="1" x14ac:dyDescent="0.25">
      <c r="C57" t="s">
        <v>71</v>
      </c>
    </row>
    <row r="58" spans="3:3" ht="198" customHeight="1" x14ac:dyDescent="0.25">
      <c r="C58" t="s">
        <v>72</v>
      </c>
    </row>
    <row r="59" spans="3:3" ht="198" customHeight="1" x14ac:dyDescent="0.25">
      <c r="C59" t="s">
        <v>73</v>
      </c>
    </row>
    <row r="60" spans="3:3" ht="198" customHeight="1" x14ac:dyDescent="0.25">
      <c r="C60" t="s">
        <v>74</v>
      </c>
    </row>
    <row r="61" spans="3:3" ht="198" customHeight="1" x14ac:dyDescent="0.25">
      <c r="C61" t="s">
        <v>75</v>
      </c>
    </row>
    <row r="62" spans="3:3" ht="198" customHeight="1" x14ac:dyDescent="0.25">
      <c r="C62" t="s">
        <v>76</v>
      </c>
    </row>
    <row r="63" spans="3:3" ht="198" customHeight="1" x14ac:dyDescent="0.25">
      <c r="C63" t="s">
        <v>77</v>
      </c>
    </row>
    <row r="64" spans="3:3" ht="198" customHeight="1" x14ac:dyDescent="0.25">
      <c r="C64" t="s">
        <v>78</v>
      </c>
    </row>
    <row r="65" spans="3:3" ht="198" customHeight="1" x14ac:dyDescent="0.25">
      <c r="C65" t="s">
        <v>79</v>
      </c>
    </row>
    <row r="66" spans="3:3" ht="198" customHeight="1" x14ac:dyDescent="0.25">
      <c r="C66" t="s">
        <v>80</v>
      </c>
    </row>
    <row r="67" spans="3:3" ht="198" customHeight="1" x14ac:dyDescent="0.25">
      <c r="C67" t="s">
        <v>81</v>
      </c>
    </row>
    <row r="68" spans="3:3" ht="198" customHeight="1" x14ac:dyDescent="0.25">
      <c r="C68" t="s">
        <v>82</v>
      </c>
    </row>
    <row r="69" spans="3:3" ht="198" customHeight="1" x14ac:dyDescent="0.25">
      <c r="C69" t="s">
        <v>83</v>
      </c>
    </row>
    <row r="70" spans="3:3" ht="198" customHeight="1" x14ac:dyDescent="0.25">
      <c r="C70" t="s">
        <v>84</v>
      </c>
    </row>
    <row r="71" spans="3:3" ht="198" customHeight="1" x14ac:dyDescent="0.25">
      <c r="C71" t="s">
        <v>85</v>
      </c>
    </row>
    <row r="72" spans="3:3" ht="198" customHeight="1" x14ac:dyDescent="0.25">
      <c r="C72" t="s">
        <v>86</v>
      </c>
    </row>
    <row r="73" spans="3:3" ht="198" customHeight="1" x14ac:dyDescent="0.25">
      <c r="C73" t="s">
        <v>87</v>
      </c>
    </row>
    <row r="74" spans="3:3" ht="198" customHeight="1" x14ac:dyDescent="0.25">
      <c r="C74" t="s">
        <v>88</v>
      </c>
    </row>
    <row r="75" spans="3:3" ht="198" customHeight="1" x14ac:dyDescent="0.25">
      <c r="C75" t="s">
        <v>89</v>
      </c>
    </row>
    <row r="76" spans="3:3" ht="198" customHeight="1" x14ac:dyDescent="0.25">
      <c r="C76" t="s">
        <v>90</v>
      </c>
    </row>
    <row r="77" spans="3:3" ht="198" customHeight="1" x14ac:dyDescent="0.25">
      <c r="C77" t="s">
        <v>91</v>
      </c>
    </row>
    <row r="78" spans="3:3" ht="198" customHeight="1" x14ac:dyDescent="0.25">
      <c r="C78" t="s">
        <v>92</v>
      </c>
    </row>
    <row r="79" spans="3:3" ht="198" customHeight="1" x14ac:dyDescent="0.25">
      <c r="C79" t="s">
        <v>93</v>
      </c>
    </row>
    <row r="80" spans="3:3" ht="198" customHeight="1" x14ac:dyDescent="0.25">
      <c r="C80" t="s">
        <v>94</v>
      </c>
    </row>
    <row r="81" spans="3:3" ht="198" customHeight="1" x14ac:dyDescent="0.25">
      <c r="C81" t="s">
        <v>95</v>
      </c>
    </row>
    <row r="82" spans="3:3" ht="198" customHeight="1" x14ac:dyDescent="0.25"/>
    <row r="83" spans="3:3" ht="198" customHeight="1" x14ac:dyDescent="0.25"/>
    <row r="84" spans="3:3" ht="198" customHeight="1" x14ac:dyDescent="0.25"/>
    <row r="85" spans="3:3" ht="198" customHeight="1" x14ac:dyDescent="0.25"/>
    <row r="86" spans="3:3" ht="198" customHeight="1" x14ac:dyDescent="0.25"/>
    <row r="87" spans="3:3" ht="198" customHeight="1" x14ac:dyDescent="0.25"/>
    <row r="88" spans="3:3" ht="198" customHeight="1" x14ac:dyDescent="0.25"/>
    <row r="89" spans="3:3" ht="198" customHeight="1" x14ac:dyDescent="0.25"/>
    <row r="90" spans="3:3" ht="198" customHeight="1" x14ac:dyDescent="0.25"/>
    <row r="91" spans="3:3" ht="198" customHeight="1" x14ac:dyDescent="0.25"/>
    <row r="92" spans="3:3" ht="198" customHeight="1" x14ac:dyDescent="0.25"/>
    <row r="93" spans="3:3" ht="198" customHeight="1" x14ac:dyDescent="0.25"/>
    <row r="94" spans="3:3" ht="198" customHeight="1" x14ac:dyDescent="0.25"/>
    <row r="95" spans="3:3" ht="198" customHeight="1" x14ac:dyDescent="0.25"/>
    <row r="96" spans="3:3" ht="198" customHeight="1" x14ac:dyDescent="0.25"/>
    <row r="97" ht="198" customHeight="1" x14ac:dyDescent="0.25"/>
    <row r="98" ht="198" customHeight="1" x14ac:dyDescent="0.25"/>
    <row r="99" ht="198" customHeight="1" x14ac:dyDescent="0.25"/>
    <row r="100" ht="198" customHeight="1" x14ac:dyDescent="0.25"/>
    <row r="101" ht="198" customHeight="1" x14ac:dyDescent="0.25"/>
    <row r="102" ht="198" customHeight="1" x14ac:dyDescent="0.25"/>
    <row r="103" ht="198" customHeight="1" x14ac:dyDescent="0.25"/>
    <row r="104" ht="198" customHeight="1" x14ac:dyDescent="0.25"/>
    <row r="105" ht="198" customHeight="1" x14ac:dyDescent="0.25"/>
    <row r="106" ht="198" customHeight="1" x14ac:dyDescent="0.25"/>
    <row r="107" ht="198" customHeight="1" x14ac:dyDescent="0.25"/>
    <row r="108" ht="198" customHeight="1" x14ac:dyDescent="0.25"/>
    <row r="109" ht="198" customHeight="1" x14ac:dyDescent="0.25"/>
    <row r="110" ht="198" customHeight="1" x14ac:dyDescent="0.25"/>
  </sheetData>
  <sheetProtection selectLockedCells="1" selectUnlockedCells="1"/>
  <phoneticPr fontId="1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все</vt:lpstr>
      <vt:lpstr>Лист3</vt:lpstr>
      <vt:lpstr>Лист1</vt:lpstr>
      <vt:lpstr>выбор</vt:lpstr>
      <vt:lpstr>пт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2023-05-31T04:57:52Z</cp:lastPrinted>
  <dcterms:created xsi:type="dcterms:W3CDTF">1996-10-08T23:32:33Z</dcterms:created>
  <dcterms:modified xsi:type="dcterms:W3CDTF">2023-08-16T11:53:02Z</dcterms:modified>
</cp:coreProperties>
</file>